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515" tabRatio="903" activeTab="0"/>
  </bookViews>
  <sheets>
    <sheet name="業務体系表" sheetId="1" r:id="rId1"/>
    <sheet name="業務量調査シート" sheetId="2" r:id="rId2"/>
    <sheet name="追加業務量調査シート" sheetId="3" r:id="rId3"/>
    <sheet name="業務マップ" sheetId="4" r:id="rId4"/>
    <sheet name="実施計画書" sheetId="5" r:id="rId5"/>
    <sheet name="活動状況報告書" sheetId="6" r:id="rId6"/>
  </sheets>
  <definedNames>
    <definedName name="_xlnm.Print_Area" localSheetId="5">'活動状況報告書'!$A$2:$O$39</definedName>
    <definedName name="_xlnm.Print_Area" localSheetId="0">'業務体系表'!$B$4:$I$29</definedName>
    <definedName name="_xlnm.Print_Area" localSheetId="4">'実施計画書'!$A$2:$O$36</definedName>
  </definedNames>
  <calcPr fullCalcOnLoad="1"/>
</workbook>
</file>

<file path=xl/sharedStrings.xml><?xml version="1.0" encoding="utf-8"?>
<sst xmlns="http://schemas.openxmlformats.org/spreadsheetml/2006/main" count="362" uniqueCount="176">
  <si>
    <t>大分類</t>
  </si>
  <si>
    <t>小分類</t>
  </si>
  <si>
    <t>備考</t>
  </si>
  <si>
    <t>日</t>
  </si>
  <si>
    <t>月</t>
  </si>
  <si>
    <t>週</t>
  </si>
  <si>
    <t>業務に関する日頃からの問題意識</t>
  </si>
  <si>
    <t>②1件あたりの平均処理時間（分）</t>
  </si>
  <si>
    <t>業務体系</t>
  </si>
  <si>
    <t>A.このシート内の見積時間合計</t>
  </si>
  <si>
    <t>C.過不足（B-A）</t>
  </si>
  <si>
    <t>時間</t>
  </si>
  <si>
    <t>比率</t>
  </si>
  <si>
    <t>秋山</t>
  </si>
  <si>
    <t>越岡</t>
  </si>
  <si>
    <t>松本</t>
  </si>
  <si>
    <t>山本</t>
  </si>
  <si>
    <t>林</t>
  </si>
  <si>
    <t>担当
人数</t>
  </si>
  <si>
    <t>単位
時間
（分）</t>
  </si>
  <si>
    <t>業務名</t>
  </si>
  <si>
    <t>大分類</t>
  </si>
  <si>
    <t>小分類</t>
  </si>
  <si>
    <t>廃止</t>
  </si>
  <si>
    <t>削減</t>
  </si>
  <si>
    <t>容易化</t>
  </si>
  <si>
    <t>標準化</t>
  </si>
  <si>
    <t>計画化</t>
  </si>
  <si>
    <t>分業・分担</t>
  </si>
  <si>
    <t>同期化</t>
  </si>
  <si>
    <t>業務時間（時間／年間）</t>
  </si>
  <si>
    <t>現状</t>
  </si>
  <si>
    <t>機械化</t>
  </si>
  <si>
    <t>改善後（見積）</t>
  </si>
  <si>
    <t>リーダー</t>
  </si>
  <si>
    <t>メンバー</t>
  </si>
  <si>
    <t>活動グループ</t>
  </si>
  <si>
    <t>①対象の選定理由・挑戦すべき課題</t>
  </si>
  <si>
    <t>②達成したいイメージ</t>
  </si>
  <si>
    <t>③現状</t>
  </si>
  <si>
    <t>④取組後</t>
  </si>
  <si>
    <t>⑥活動計画</t>
  </si>
  <si>
    <t>4月</t>
  </si>
  <si>
    <t>5月</t>
  </si>
  <si>
    <t>6月</t>
  </si>
  <si>
    <t>予定</t>
  </si>
  <si>
    <t>実績</t>
  </si>
  <si>
    <t>2011年</t>
  </si>
  <si>
    <t>記入日　：　</t>
  </si>
  <si>
    <t>改善の方向性（○をつける）</t>
  </si>
  <si>
    <t>（写真・図など）</t>
  </si>
  <si>
    <t>（改善された内容）</t>
  </si>
  <si>
    <t>①実施確認時記入</t>
  </si>
  <si>
    <t>活動計画</t>
  </si>
  <si>
    <t>記入日：</t>
  </si>
  <si>
    <t>②実施完了時記入</t>
  </si>
  <si>
    <t>（上司コメント）</t>
  </si>
  <si>
    <t>③成果確認時記入</t>
  </si>
  <si>
    <t>（成果定着のために講じた策）</t>
  </si>
  <si>
    <t>（上司コメント）</t>
  </si>
  <si>
    <t>（定着したと判断した根拠）</t>
  </si>
  <si>
    <t>改善時間見積（時間／年間）</t>
  </si>
  <si>
    <t>時間</t>
  </si>
  <si>
    <t>◎：当初に計画した以上にできた</t>
  </si>
  <si>
    <t>○：当初に計画した通りにほぼできた</t>
  </si>
  <si>
    <t>△：計画通りにできない部分が多く、代替策も出なかった</t>
  </si>
  <si>
    <t>×：半分程度のレベルしかできなかった</t>
  </si>
  <si>
    <t>－：その他（中止など）</t>
  </si>
  <si>
    <t>自己評価（該当するものに✓）</t>
  </si>
  <si>
    <t>（メンバーコメント）</t>
  </si>
  <si>
    <t>（実施までの具体的手順）</t>
  </si>
  <si>
    <t>（実施の具体的状況）</t>
  </si>
  <si>
    <t>（残された課題）</t>
  </si>
  <si>
    <t>中分類</t>
  </si>
  <si>
    <t>部門名</t>
  </si>
  <si>
    <t>管理／基本</t>
  </si>
  <si>
    <t>業務タイプ</t>
  </si>
  <si>
    <t>管理</t>
  </si>
  <si>
    <t>基本</t>
  </si>
  <si>
    <t>1.1.1</t>
  </si>
  <si>
    <t>2.1.2</t>
  </si>
  <si>
    <t>2.1.3</t>
  </si>
  <si>
    <t>2.2.2</t>
  </si>
  <si>
    <t>2.2.3</t>
  </si>
  <si>
    <t>申込処理</t>
  </si>
  <si>
    <t>申込内容の入力</t>
  </si>
  <si>
    <t>申込書類の点検</t>
  </si>
  <si>
    <t>申込内容の確認</t>
  </si>
  <si>
    <t>申込登録</t>
  </si>
  <si>
    <t>ファイリング</t>
  </si>
  <si>
    <t>受付・登録</t>
  </si>
  <si>
    <t>申込完了の連絡</t>
  </si>
  <si>
    <t>受付</t>
  </si>
  <si>
    <t>請求・支払処理</t>
  </si>
  <si>
    <t>データの取り込み</t>
  </si>
  <si>
    <t>請求データ修正</t>
  </si>
  <si>
    <t>請求伝票入力</t>
  </si>
  <si>
    <t>請求伝票送付</t>
  </si>
  <si>
    <t>未入金データ処理</t>
  </si>
  <si>
    <t>未入金データ問合せ</t>
  </si>
  <si>
    <t>請求書の確認</t>
  </si>
  <si>
    <t>支払処理</t>
  </si>
  <si>
    <t>返金処理</t>
  </si>
  <si>
    <t>請求処理</t>
  </si>
  <si>
    <t>2.1.1</t>
  </si>
  <si>
    <t>2.1.4</t>
  </si>
  <si>
    <t>2.1.5</t>
  </si>
  <si>
    <t>2.1.6</t>
  </si>
  <si>
    <t>2.2.1</t>
  </si>
  <si>
    <t>入金処理</t>
  </si>
  <si>
    <t>1.1.2</t>
  </si>
  <si>
    <t>1.1.3</t>
  </si>
  <si>
    <t>1.1.4</t>
  </si>
  <si>
    <t>1.1.5</t>
  </si>
  <si>
    <t>1.1.6</t>
  </si>
  <si>
    <t>1.1.7</t>
  </si>
  <si>
    <t>請求内容の申請</t>
  </si>
  <si>
    <t>請求内容の承認</t>
  </si>
  <si>
    <t>2.2.4</t>
  </si>
  <si>
    <t>2.2.5</t>
  </si>
  <si>
    <t>会議資料作成</t>
  </si>
  <si>
    <t>営業会議</t>
  </si>
  <si>
    <t>営業データの取り込み</t>
  </si>
  <si>
    <t>集計</t>
  </si>
  <si>
    <t>分析</t>
  </si>
  <si>
    <t>資料作成</t>
  </si>
  <si>
    <t>3.1.1</t>
  </si>
  <si>
    <t>3.1.2</t>
  </si>
  <si>
    <t>3.1.3</t>
  </si>
  <si>
    <t>3.1.4</t>
  </si>
  <si>
    <t>」</t>
  </si>
  <si>
    <t>合計</t>
  </si>
  <si>
    <t>改善テーマ　：　請求書確認手順の見直し</t>
  </si>
  <si>
    <t>請求・支払処理</t>
  </si>
  <si>
    <t>請求書の確認</t>
  </si>
  <si>
    <t>改善による削減時間（見積）</t>
  </si>
  <si>
    <t>田中</t>
  </si>
  <si>
    <t>吉田</t>
  </si>
  <si>
    <t>○</t>
  </si>
  <si>
    <t>毎日、一定時間発生している業務であり、ボリュームも多い。
また、人別にもやっている手順が違うことがわかったので、改善したい。</t>
  </si>
  <si>
    <t>（発生している問題）
担当による手順の違いとそれによるムダ。</t>
  </si>
  <si>
    <t>全担当者が最も良い手順で作業をし、ムダやミスを削減で来ている。</t>
  </si>
  <si>
    <t>各人の手順の洗い出し</t>
  </si>
  <si>
    <t>改善点の洗い出しと標準手順の確定</t>
  </si>
  <si>
    <t>標準手順案の作成</t>
  </si>
  <si>
    <t>標準手順案での実施</t>
  </si>
  <si>
    <t>①各人の業務手順の書き出し
②違いの検討
③標準手順案の作成
④全員で標準案の実施
⑤テスト導入の結果検討
⑥改善点の話しあいと標準手順の確定</t>
  </si>
  <si>
    <t>記入日：4月1日</t>
  </si>
  <si>
    <t>①</t>
  </si>
  <si>
    <t>②</t>
  </si>
  <si>
    <t>③</t>
  </si>
  <si>
    <t>④</t>
  </si>
  <si>
    <t>⑤</t>
  </si>
  <si>
    <t>（2年）</t>
  </si>
  <si>
    <t>（1年3ヵ月）</t>
  </si>
  <si>
    <t>（5年）</t>
  </si>
  <si>
    <t>（4年6ヵ月）</t>
  </si>
  <si>
    <t>（2ヵ月）</t>
  </si>
  <si>
    <t>担当者欄（括弧内は経験年数）</t>
  </si>
  <si>
    <t>月平均
業務
時間
（時間）</t>
  </si>
  <si>
    <t>追加する業務体系</t>
  </si>
  <si>
    <t>追加業務</t>
  </si>
  <si>
    <t>年間
発生
件数</t>
  </si>
  <si>
    <t>年間発生件数</t>
  </si>
  <si>
    <t>①年間発生
件数計</t>
  </si>
  <si>
    <t>時間
比率</t>
  </si>
  <si>
    <t>B.2010年実績勤務時間合計</t>
  </si>
  <si>
    <t>月平均発生
件数</t>
  </si>
  <si>
    <t>年間
合計
時間
（時間）</t>
  </si>
  <si>
    <t>①×②
年間平均業務時間（時間）</t>
  </si>
  <si>
    <t>業務体系表</t>
  </si>
  <si>
    <t>業務量調査シート</t>
  </si>
  <si>
    <t>追加業務量調査シート</t>
  </si>
  <si>
    <t>業務マップ</t>
  </si>
  <si>
    <t>実施計画書</t>
  </si>
  <si>
    <t>活動状況報告書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</si>
</sst>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);[Red]\(0.0\)"/>
    <numFmt numFmtId="179" formatCode="0.000%"/>
    <numFmt numFmtId="180" formatCode="0.0_ "/>
    <numFmt numFmtId="181" formatCode="0_ "/>
    <numFmt numFmtId="182" formatCode="#&quot;時&quot;&quot;間&quot;"/>
    <numFmt numFmtId="183" formatCode="#&quot;時間&quot;"/>
    <numFmt numFmtId="184" formatCode="#.#&quot;時間&quot;"/>
    <numFmt numFmtId="185" formatCode="#,##0_);[Red]\(#,##0\)"/>
  </numFmts>
  <fonts count="4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S創英角ｺﾞｼｯｸUB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S創英角ｺﾞｼｯｸUB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tted"/>
      <top style="thin">
        <color indexed="63"/>
      </top>
      <bottom style="thin">
        <color indexed="63"/>
      </bottom>
    </border>
    <border>
      <left style="dotted"/>
      <right style="dotted"/>
      <top style="thin">
        <color indexed="63"/>
      </top>
      <bottom style="thin">
        <color indexed="63"/>
      </bottom>
    </border>
    <border>
      <left style="dotted"/>
      <right style="thin"/>
      <top style="thin">
        <color indexed="63"/>
      </top>
      <bottom style="thin">
        <color indexed="63"/>
      </bottom>
    </border>
    <border>
      <left style="thin"/>
      <right style="dotted"/>
      <top style="thin">
        <color indexed="63"/>
      </top>
      <bottom style="thin"/>
    </border>
    <border>
      <left style="dotted"/>
      <right style="dotted"/>
      <top style="thin">
        <color indexed="63"/>
      </top>
      <bottom style="thin"/>
    </border>
    <border>
      <left style="dotted"/>
      <right style="thin"/>
      <top style="thin">
        <color indexed="63"/>
      </top>
      <bottom style="thin"/>
    </border>
    <border>
      <left>
        <color indexed="63"/>
      </left>
      <right style="dotted"/>
      <top style="thin">
        <color indexed="63"/>
      </top>
      <bottom style="thin">
        <color indexed="63"/>
      </bottom>
    </border>
    <border>
      <left>
        <color indexed="63"/>
      </left>
      <right style="dotted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 style="thin">
        <color indexed="63"/>
      </right>
      <top>
        <color indexed="63"/>
      </top>
      <bottom style="thin">
        <color indexed="63"/>
      </bottom>
      <diagonal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6" xfId="0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178" fontId="0" fillId="0" borderId="16" xfId="0" applyNumberFormat="1" applyBorder="1" applyAlignment="1">
      <alignment horizontal="right" vertical="center"/>
    </xf>
    <xf numFmtId="176" fontId="0" fillId="0" borderId="16" xfId="42" applyNumberFormat="1" applyFon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1" fontId="0" fillId="0" borderId="2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28" xfId="0" applyBorder="1" applyAlignment="1">
      <alignment horizontal="right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horizontal="left"/>
    </xf>
    <xf numFmtId="0" fontId="0" fillId="0" borderId="11" xfId="0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30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177" fontId="0" fillId="0" borderId="11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9" fontId="0" fillId="0" borderId="11" xfId="42" applyFont="1" applyBorder="1" applyAlignment="1">
      <alignment vertical="center"/>
    </xf>
    <xf numFmtId="9" fontId="0" fillId="0" borderId="16" xfId="42" applyFont="1" applyBorder="1" applyAlignment="1">
      <alignment vertical="center"/>
    </xf>
    <xf numFmtId="9" fontId="0" fillId="0" borderId="13" xfId="42" applyFont="1" applyBorder="1" applyAlignment="1">
      <alignment vertical="center"/>
    </xf>
    <xf numFmtId="9" fontId="0" fillId="0" borderId="15" xfId="42" applyFont="1" applyBorder="1" applyAlignment="1">
      <alignment vertical="center"/>
    </xf>
    <xf numFmtId="9" fontId="0" fillId="0" borderId="17" xfId="42" applyFont="1" applyBorder="1" applyAlignment="1">
      <alignment vertical="center"/>
    </xf>
    <xf numFmtId="9" fontId="0" fillId="0" borderId="31" xfId="42" applyFont="1" applyBorder="1" applyAlignment="1">
      <alignment vertical="center"/>
    </xf>
    <xf numFmtId="9" fontId="0" fillId="0" borderId="16" xfId="42" applyNumberFormat="1" applyFont="1" applyBorder="1" applyAlignment="1">
      <alignment horizontal="right" vertical="center"/>
    </xf>
    <xf numFmtId="38" fontId="0" fillId="0" borderId="11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16" xfId="48" applyFont="1" applyBorder="1" applyAlignment="1">
      <alignment horizontal="right" vertical="center"/>
    </xf>
    <xf numFmtId="185" fontId="0" fillId="0" borderId="13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0" fillId="0" borderId="11" xfId="42" applyNumberFormat="1" applyFont="1" applyBorder="1" applyAlignment="1">
      <alignment vertical="center"/>
    </xf>
    <xf numFmtId="9" fontId="0" fillId="0" borderId="13" xfId="0" applyNumberFormat="1" applyBorder="1" applyAlignment="1">
      <alignment vertical="center"/>
    </xf>
    <xf numFmtId="9" fontId="0" fillId="0" borderId="16" xfId="42" applyNumberFormat="1" applyFon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16" xfId="0" applyNumberFormat="1" applyBorder="1" applyAlignment="1">
      <alignment horizontal="right" vertical="center"/>
    </xf>
    <xf numFmtId="181" fontId="0" fillId="0" borderId="16" xfId="48" applyNumberFormat="1" applyFont="1" applyBorder="1" applyAlignment="1">
      <alignment horizontal="right" vertical="center"/>
    </xf>
    <xf numFmtId="185" fontId="0" fillId="0" borderId="31" xfId="0" applyNumberFormat="1" applyBorder="1" applyAlignment="1">
      <alignment vertical="center"/>
    </xf>
    <xf numFmtId="185" fontId="0" fillId="0" borderId="16" xfId="0" applyNumberForma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3" borderId="30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32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40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0" xfId="0" applyAlignment="1">
      <alignment vertical="top"/>
    </xf>
    <xf numFmtId="0" fontId="0" fillId="0" borderId="33" xfId="0" applyBorder="1" applyAlignment="1">
      <alignment vertical="top"/>
    </xf>
    <xf numFmtId="0" fontId="0" fillId="33" borderId="30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0" borderId="16" xfId="0" applyBorder="1" applyAlignment="1">
      <alignment vertical="top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33" borderId="61" xfId="0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9" xfId="0" applyNumberFormat="1" applyBorder="1" applyAlignment="1">
      <alignment horizontal="right" vertical="center"/>
    </xf>
    <xf numFmtId="0" fontId="0" fillId="0" borderId="58" xfId="0" applyNumberFormat="1" applyBorder="1" applyAlignment="1">
      <alignment horizontal="right" vertical="center"/>
    </xf>
    <xf numFmtId="0" fontId="0" fillId="0" borderId="59" xfId="0" applyNumberFormat="1" applyBorder="1" applyAlignment="1">
      <alignment vertical="center"/>
    </xf>
    <xf numFmtId="0" fontId="0" fillId="0" borderId="58" xfId="0" applyNumberFormat="1" applyBorder="1" applyAlignment="1">
      <alignment vertical="center"/>
    </xf>
    <xf numFmtId="0" fontId="0" fillId="0" borderId="59" xfId="0" applyNumberFormat="1" applyBorder="1" applyAlignment="1">
      <alignment horizontal="right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top"/>
    </xf>
    <xf numFmtId="0" fontId="0" fillId="0" borderId="70" xfId="0" applyBorder="1" applyAlignment="1">
      <alignment vertical="top"/>
    </xf>
    <xf numFmtId="0" fontId="0" fillId="0" borderId="71" xfId="0" applyBorder="1" applyAlignment="1">
      <alignment vertical="top"/>
    </xf>
    <xf numFmtId="0" fontId="0" fillId="34" borderId="30" xfId="0" applyFill="1" applyBorder="1" applyAlignment="1">
      <alignment horizontal="left" vertical="center"/>
    </xf>
    <xf numFmtId="0" fontId="0" fillId="34" borderId="32" xfId="0" applyFill="1" applyBorder="1" applyAlignment="1">
      <alignment horizontal="left" vertical="center"/>
    </xf>
    <xf numFmtId="0" fontId="0" fillId="0" borderId="30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9" xfId="0" applyBorder="1" applyAlignment="1">
      <alignment vertical="top" wrapText="1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33" borderId="72" xfId="0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13</xdr:row>
      <xdr:rowOff>95250</xdr:rowOff>
    </xdr:from>
    <xdr:to>
      <xdr:col>7</xdr:col>
      <xdr:colOff>523875</xdr:colOff>
      <xdr:row>15</xdr:row>
      <xdr:rowOff>47625</xdr:rowOff>
    </xdr:to>
    <xdr:sp>
      <xdr:nvSpPr>
        <xdr:cNvPr id="1" name="右矢印 1"/>
        <xdr:cNvSpPr>
          <a:spLocks/>
        </xdr:cNvSpPr>
      </xdr:nvSpPr>
      <xdr:spPr>
        <a:xfrm>
          <a:off x="4057650" y="3419475"/>
          <a:ext cx="409575" cy="485775"/>
        </a:xfrm>
        <a:prstGeom prst="rightArrow">
          <a:avLst>
            <a:gd name="adj" fmla="val 0"/>
          </a:avLst>
        </a:prstGeom>
        <a:solidFill>
          <a:srgbClr val="9999FF"/>
        </a:solidFill>
        <a:ln w="2540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22</xdr:row>
      <xdr:rowOff>9525</xdr:rowOff>
    </xdr:from>
    <xdr:to>
      <xdr:col>7</xdr:col>
      <xdr:colOff>523875</xdr:colOff>
      <xdr:row>23</xdr:row>
      <xdr:rowOff>133350</xdr:rowOff>
    </xdr:to>
    <xdr:sp>
      <xdr:nvSpPr>
        <xdr:cNvPr id="2" name="右矢印 2"/>
        <xdr:cNvSpPr>
          <a:spLocks/>
        </xdr:cNvSpPr>
      </xdr:nvSpPr>
      <xdr:spPr>
        <a:xfrm>
          <a:off x="4057650" y="5753100"/>
          <a:ext cx="409575" cy="485775"/>
        </a:xfrm>
        <a:prstGeom prst="rightArrow">
          <a:avLst>
            <a:gd name="adj" fmla="val 0"/>
          </a:avLst>
        </a:prstGeom>
        <a:solidFill>
          <a:srgbClr val="9999FF"/>
        </a:solidFill>
        <a:ln w="2540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34</xdr:row>
      <xdr:rowOff>209550</xdr:rowOff>
    </xdr:from>
    <xdr:to>
      <xdr:col>4</xdr:col>
      <xdr:colOff>514350</xdr:colOff>
      <xdr:row>34</xdr:row>
      <xdr:rowOff>209550</xdr:rowOff>
    </xdr:to>
    <xdr:sp>
      <xdr:nvSpPr>
        <xdr:cNvPr id="3" name="直線矢印コネクタ 4"/>
        <xdr:cNvSpPr>
          <a:spLocks/>
        </xdr:cNvSpPr>
      </xdr:nvSpPr>
      <xdr:spPr>
        <a:xfrm>
          <a:off x="885825" y="10067925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209550</xdr:rowOff>
    </xdr:from>
    <xdr:to>
      <xdr:col>7</xdr:col>
      <xdr:colOff>476250</xdr:colOff>
      <xdr:row>34</xdr:row>
      <xdr:rowOff>209550</xdr:rowOff>
    </xdr:to>
    <xdr:sp>
      <xdr:nvSpPr>
        <xdr:cNvPr id="4" name="直線矢印コネクタ 6"/>
        <xdr:cNvSpPr>
          <a:spLocks/>
        </xdr:cNvSpPr>
      </xdr:nvSpPr>
      <xdr:spPr>
        <a:xfrm>
          <a:off x="2705100" y="10067925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34</xdr:row>
      <xdr:rowOff>209550</xdr:rowOff>
    </xdr:from>
    <xdr:to>
      <xdr:col>9</xdr:col>
      <xdr:colOff>542925</xdr:colOff>
      <xdr:row>34</xdr:row>
      <xdr:rowOff>209550</xdr:rowOff>
    </xdr:to>
    <xdr:sp>
      <xdr:nvSpPr>
        <xdr:cNvPr id="5" name="直線矢印コネクタ 7"/>
        <xdr:cNvSpPr>
          <a:spLocks/>
        </xdr:cNvSpPr>
      </xdr:nvSpPr>
      <xdr:spPr>
        <a:xfrm>
          <a:off x="4581525" y="10067925"/>
          <a:ext cx="1143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34</xdr:row>
      <xdr:rowOff>209550</xdr:rowOff>
    </xdr:from>
    <xdr:to>
      <xdr:col>11</xdr:col>
      <xdr:colOff>571500</xdr:colOff>
      <xdr:row>34</xdr:row>
      <xdr:rowOff>209550</xdr:rowOff>
    </xdr:to>
    <xdr:sp>
      <xdr:nvSpPr>
        <xdr:cNvPr id="6" name="直線矢印コネクタ 9"/>
        <xdr:cNvSpPr>
          <a:spLocks/>
        </xdr:cNvSpPr>
      </xdr:nvSpPr>
      <xdr:spPr>
        <a:xfrm>
          <a:off x="5838825" y="10067925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257175</xdr:rowOff>
    </xdr:from>
    <xdr:to>
      <xdr:col>4</xdr:col>
      <xdr:colOff>57150</xdr:colOff>
      <xdr:row>21</xdr:row>
      <xdr:rowOff>47625</xdr:rowOff>
    </xdr:to>
    <xdr:sp>
      <xdr:nvSpPr>
        <xdr:cNvPr id="7" name="正方形/長方形 10"/>
        <xdr:cNvSpPr>
          <a:spLocks/>
        </xdr:cNvSpPr>
      </xdr:nvSpPr>
      <xdr:spPr>
        <a:xfrm>
          <a:off x="914400" y="4914900"/>
          <a:ext cx="1228725" cy="5143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2</xdr:col>
      <xdr:colOff>66675</xdr:colOff>
      <xdr:row>21</xdr:row>
      <xdr:rowOff>95250</xdr:rowOff>
    </xdr:from>
    <xdr:to>
      <xdr:col>4</xdr:col>
      <xdr:colOff>57150</xdr:colOff>
      <xdr:row>24</xdr:row>
      <xdr:rowOff>161925</xdr:rowOff>
    </xdr:to>
    <xdr:sp>
      <xdr:nvSpPr>
        <xdr:cNvPr id="8" name="正方形/長方形 11"/>
        <xdr:cNvSpPr>
          <a:spLocks/>
        </xdr:cNvSpPr>
      </xdr:nvSpPr>
      <xdr:spPr>
        <a:xfrm>
          <a:off x="914400" y="5476875"/>
          <a:ext cx="1228725" cy="11525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2</xdr:col>
      <xdr:colOff>66675</xdr:colOff>
      <xdr:row>24</xdr:row>
      <xdr:rowOff>209550</xdr:rowOff>
    </xdr:from>
    <xdr:to>
      <xdr:col>4</xdr:col>
      <xdr:colOff>57150</xdr:colOff>
      <xdr:row>25</xdr:row>
      <xdr:rowOff>114300</xdr:rowOff>
    </xdr:to>
    <xdr:sp>
      <xdr:nvSpPr>
        <xdr:cNvPr id="9" name="正方形/長方形 12"/>
        <xdr:cNvSpPr>
          <a:spLocks/>
        </xdr:cNvSpPr>
      </xdr:nvSpPr>
      <xdr:spPr>
        <a:xfrm>
          <a:off x="914400" y="6677025"/>
          <a:ext cx="12287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4</xdr:col>
      <xdr:colOff>123825</xdr:colOff>
      <xdr:row>19</xdr:row>
      <xdr:rowOff>257175</xdr:rowOff>
    </xdr:from>
    <xdr:to>
      <xdr:col>4</xdr:col>
      <xdr:colOff>457200</xdr:colOff>
      <xdr:row>21</xdr:row>
      <xdr:rowOff>47625</xdr:rowOff>
    </xdr:to>
    <xdr:sp>
      <xdr:nvSpPr>
        <xdr:cNvPr id="10" name="正方形/長方形 13"/>
        <xdr:cNvSpPr>
          <a:spLocks/>
        </xdr:cNvSpPr>
      </xdr:nvSpPr>
      <xdr:spPr>
        <a:xfrm>
          <a:off x="2209800" y="4914900"/>
          <a:ext cx="333375" cy="5143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4</xdr:col>
      <xdr:colOff>542925</xdr:colOff>
      <xdr:row>19</xdr:row>
      <xdr:rowOff>257175</xdr:rowOff>
    </xdr:from>
    <xdr:to>
      <xdr:col>5</xdr:col>
      <xdr:colOff>266700</xdr:colOff>
      <xdr:row>21</xdr:row>
      <xdr:rowOff>47625</xdr:rowOff>
    </xdr:to>
    <xdr:sp>
      <xdr:nvSpPr>
        <xdr:cNvPr id="11" name="正方形/長方形 14"/>
        <xdr:cNvSpPr>
          <a:spLocks/>
        </xdr:cNvSpPr>
      </xdr:nvSpPr>
      <xdr:spPr>
        <a:xfrm>
          <a:off x="2628900" y="4914900"/>
          <a:ext cx="342900" cy="5143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4</xdr:col>
      <xdr:colOff>123825</xdr:colOff>
      <xdr:row>21</xdr:row>
      <xdr:rowOff>95250</xdr:rowOff>
    </xdr:from>
    <xdr:to>
      <xdr:col>5</xdr:col>
      <xdr:colOff>266700</xdr:colOff>
      <xdr:row>25</xdr:row>
      <xdr:rowOff>123825</xdr:rowOff>
    </xdr:to>
    <xdr:sp>
      <xdr:nvSpPr>
        <xdr:cNvPr id="12" name="正方形/長方形 15"/>
        <xdr:cNvSpPr>
          <a:spLocks/>
        </xdr:cNvSpPr>
      </xdr:nvSpPr>
      <xdr:spPr>
        <a:xfrm>
          <a:off x="2209800" y="5476875"/>
          <a:ext cx="762000" cy="14763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3</xdr:col>
      <xdr:colOff>38100</xdr:colOff>
      <xdr:row>20</xdr:row>
      <xdr:rowOff>285750</xdr:rowOff>
    </xdr:from>
    <xdr:to>
      <xdr:col>3</xdr:col>
      <xdr:colOff>38100</xdr:colOff>
      <xdr:row>22</xdr:row>
      <xdr:rowOff>190500</xdr:rowOff>
    </xdr:to>
    <xdr:sp>
      <xdr:nvSpPr>
        <xdr:cNvPr id="13" name="直線矢印コネクタ 17"/>
        <xdr:cNvSpPr>
          <a:spLocks/>
        </xdr:cNvSpPr>
      </xdr:nvSpPr>
      <xdr:spPr>
        <a:xfrm rot="5400000">
          <a:off x="1504950" y="5305425"/>
          <a:ext cx="0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142875</xdr:rowOff>
    </xdr:from>
    <xdr:to>
      <xdr:col>4</xdr:col>
      <xdr:colOff>247650</xdr:colOff>
      <xdr:row>20</xdr:row>
      <xdr:rowOff>161925</xdr:rowOff>
    </xdr:to>
    <xdr:sp>
      <xdr:nvSpPr>
        <xdr:cNvPr id="14" name="直線矢印コネクタ 18"/>
        <xdr:cNvSpPr>
          <a:spLocks/>
        </xdr:cNvSpPr>
      </xdr:nvSpPr>
      <xdr:spPr>
        <a:xfrm>
          <a:off x="1676400" y="5162550"/>
          <a:ext cx="6572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20</xdr:row>
      <xdr:rowOff>304800</xdr:rowOff>
    </xdr:from>
    <xdr:to>
      <xdr:col>4</xdr:col>
      <xdr:colOff>238125</xdr:colOff>
      <xdr:row>22</xdr:row>
      <xdr:rowOff>285750</xdr:rowOff>
    </xdr:to>
    <xdr:sp>
      <xdr:nvSpPr>
        <xdr:cNvPr id="15" name="直線矢印コネクタ 23"/>
        <xdr:cNvSpPr>
          <a:spLocks/>
        </xdr:cNvSpPr>
      </xdr:nvSpPr>
      <xdr:spPr>
        <a:xfrm flipV="1">
          <a:off x="1638300" y="5324475"/>
          <a:ext cx="68580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23</xdr:row>
      <xdr:rowOff>76200</xdr:rowOff>
    </xdr:from>
    <xdr:to>
      <xdr:col>3</xdr:col>
      <xdr:colOff>66675</xdr:colOff>
      <xdr:row>24</xdr:row>
      <xdr:rowOff>209550</xdr:rowOff>
    </xdr:to>
    <xdr:sp>
      <xdr:nvSpPr>
        <xdr:cNvPr id="16" name="直線矢印コネクタ 26"/>
        <xdr:cNvSpPr>
          <a:spLocks/>
        </xdr:cNvSpPr>
      </xdr:nvSpPr>
      <xdr:spPr>
        <a:xfrm rot="16200000" flipH="1">
          <a:off x="1504950" y="6181725"/>
          <a:ext cx="28575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21</xdr:row>
      <xdr:rowOff>47625</xdr:rowOff>
    </xdr:from>
    <xdr:to>
      <xdr:col>4</xdr:col>
      <xdr:colOff>295275</xdr:colOff>
      <xdr:row>24</xdr:row>
      <xdr:rowOff>333375</xdr:rowOff>
    </xdr:to>
    <xdr:sp>
      <xdr:nvSpPr>
        <xdr:cNvPr id="17" name="直線矢印コネクタ 28"/>
        <xdr:cNvSpPr>
          <a:spLocks/>
        </xdr:cNvSpPr>
      </xdr:nvSpPr>
      <xdr:spPr>
        <a:xfrm rot="5400000" flipH="1" flipV="1">
          <a:off x="1695450" y="5429250"/>
          <a:ext cx="685800" cy="1371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390525</xdr:colOff>
      <xdr:row>20</xdr:row>
      <xdr:rowOff>142875</xdr:rowOff>
    </xdr:from>
    <xdr:to>
      <xdr:col>4</xdr:col>
      <xdr:colOff>542925</xdr:colOff>
      <xdr:row>20</xdr:row>
      <xdr:rowOff>152400</xdr:rowOff>
    </xdr:to>
    <xdr:sp>
      <xdr:nvSpPr>
        <xdr:cNvPr id="18" name="直線矢印コネクタ 31"/>
        <xdr:cNvSpPr>
          <a:spLocks/>
        </xdr:cNvSpPr>
      </xdr:nvSpPr>
      <xdr:spPr>
        <a:xfrm>
          <a:off x="2476500" y="5162550"/>
          <a:ext cx="152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20</xdr:row>
      <xdr:rowOff>285750</xdr:rowOff>
    </xdr:from>
    <xdr:to>
      <xdr:col>4</xdr:col>
      <xdr:colOff>476250</xdr:colOff>
      <xdr:row>22</xdr:row>
      <xdr:rowOff>285750</xdr:rowOff>
    </xdr:to>
    <xdr:sp>
      <xdr:nvSpPr>
        <xdr:cNvPr id="19" name="直線矢印コネクタ 33"/>
        <xdr:cNvSpPr>
          <a:spLocks/>
        </xdr:cNvSpPr>
      </xdr:nvSpPr>
      <xdr:spPr>
        <a:xfrm rot="16200000" flipH="1">
          <a:off x="2447925" y="5305425"/>
          <a:ext cx="114300" cy="723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12</xdr:row>
      <xdr:rowOff>209550</xdr:rowOff>
    </xdr:from>
    <xdr:to>
      <xdr:col>4</xdr:col>
      <xdr:colOff>514350</xdr:colOff>
      <xdr:row>12</xdr:row>
      <xdr:rowOff>209550</xdr:rowOff>
    </xdr:to>
    <xdr:sp>
      <xdr:nvSpPr>
        <xdr:cNvPr id="1" name="直線矢印コネクタ 1"/>
        <xdr:cNvSpPr>
          <a:spLocks/>
        </xdr:cNvSpPr>
      </xdr:nvSpPr>
      <xdr:spPr>
        <a:xfrm>
          <a:off x="885825" y="3076575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7</xdr:col>
      <xdr:colOff>476250</xdr:colOff>
      <xdr:row>12</xdr:row>
      <xdr:rowOff>209550</xdr:rowOff>
    </xdr:to>
    <xdr:sp>
      <xdr:nvSpPr>
        <xdr:cNvPr id="2" name="直線矢印コネクタ 2"/>
        <xdr:cNvSpPr>
          <a:spLocks/>
        </xdr:cNvSpPr>
      </xdr:nvSpPr>
      <xdr:spPr>
        <a:xfrm>
          <a:off x="2705100" y="3076575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12</xdr:row>
      <xdr:rowOff>209550</xdr:rowOff>
    </xdr:from>
    <xdr:to>
      <xdr:col>9</xdr:col>
      <xdr:colOff>542925</xdr:colOff>
      <xdr:row>12</xdr:row>
      <xdr:rowOff>209550</xdr:rowOff>
    </xdr:to>
    <xdr:sp>
      <xdr:nvSpPr>
        <xdr:cNvPr id="3" name="直線矢印コネクタ 3"/>
        <xdr:cNvSpPr>
          <a:spLocks/>
        </xdr:cNvSpPr>
      </xdr:nvSpPr>
      <xdr:spPr>
        <a:xfrm>
          <a:off x="4581525" y="3076575"/>
          <a:ext cx="1143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12</xdr:row>
      <xdr:rowOff>209550</xdr:rowOff>
    </xdr:from>
    <xdr:to>
      <xdr:col>11</xdr:col>
      <xdr:colOff>571500</xdr:colOff>
      <xdr:row>12</xdr:row>
      <xdr:rowOff>209550</xdr:rowOff>
    </xdr:to>
    <xdr:sp>
      <xdr:nvSpPr>
        <xdr:cNvPr id="4" name="直線矢印コネクタ 4"/>
        <xdr:cNvSpPr>
          <a:spLocks/>
        </xdr:cNvSpPr>
      </xdr:nvSpPr>
      <xdr:spPr>
        <a:xfrm>
          <a:off x="5838825" y="3076575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209550</xdr:rowOff>
    </xdr:from>
    <xdr:to>
      <xdr:col>4</xdr:col>
      <xdr:colOff>0</xdr:colOff>
      <xdr:row>13</xdr:row>
      <xdr:rowOff>209550</xdr:rowOff>
    </xdr:to>
    <xdr:sp>
      <xdr:nvSpPr>
        <xdr:cNvPr id="5" name="直線矢印コネクタ 9"/>
        <xdr:cNvSpPr>
          <a:spLocks/>
        </xdr:cNvSpPr>
      </xdr:nvSpPr>
      <xdr:spPr>
        <a:xfrm>
          <a:off x="885825" y="3838575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4.140625" style="6" customWidth="1"/>
    <col min="3" max="3" width="16.421875" style="0" customWidth="1"/>
    <col min="4" max="4" width="4.28125" style="6" customWidth="1"/>
    <col min="5" max="5" width="13.421875" style="0" customWidth="1"/>
    <col min="6" max="6" width="6.57421875" style="6" customWidth="1"/>
    <col min="7" max="7" width="18.7109375" style="0" customWidth="1"/>
    <col min="8" max="8" width="13.57421875" style="6" customWidth="1"/>
    <col min="9" max="9" width="13.57421875" style="0" customWidth="1"/>
    <col min="10" max="10" width="2.7109375" style="0" customWidth="1"/>
  </cols>
  <sheetData>
    <row r="1" ht="17.25">
      <c r="A1" s="108" t="s">
        <v>170</v>
      </c>
    </row>
    <row r="2" spans="7:9" ht="13.5">
      <c r="G2" s="37" t="s">
        <v>74</v>
      </c>
      <c r="H2" s="39"/>
      <c r="I2" s="40"/>
    </row>
    <row r="4" spans="2:9" ht="20.25" customHeight="1">
      <c r="B4" s="118" t="s">
        <v>8</v>
      </c>
      <c r="C4" s="119"/>
      <c r="D4" s="119"/>
      <c r="E4" s="119"/>
      <c r="F4" s="119"/>
      <c r="G4" s="119"/>
      <c r="H4" s="116" t="s">
        <v>76</v>
      </c>
      <c r="I4" s="116" t="s">
        <v>2</v>
      </c>
    </row>
    <row r="5" spans="2:9" ht="38.25" customHeight="1">
      <c r="B5" s="114" t="s">
        <v>0</v>
      </c>
      <c r="C5" s="115"/>
      <c r="D5" s="114" t="s">
        <v>73</v>
      </c>
      <c r="E5" s="115"/>
      <c r="F5" s="114" t="s">
        <v>1</v>
      </c>
      <c r="G5" s="115"/>
      <c r="H5" s="117"/>
      <c r="I5" s="117"/>
    </row>
    <row r="6" spans="2:9" ht="13.5">
      <c r="B6" s="41">
        <v>1</v>
      </c>
      <c r="C6" s="67" t="s">
        <v>84</v>
      </c>
      <c r="D6" s="41">
        <v>1.1</v>
      </c>
      <c r="E6" s="1" t="s">
        <v>90</v>
      </c>
      <c r="F6" s="2" t="s">
        <v>79</v>
      </c>
      <c r="G6" s="9" t="s">
        <v>92</v>
      </c>
      <c r="H6" s="109" t="s">
        <v>78</v>
      </c>
      <c r="I6" s="9"/>
    </row>
    <row r="7" spans="2:9" ht="13.5">
      <c r="B7" s="42"/>
      <c r="C7" s="68"/>
      <c r="D7" s="42"/>
      <c r="E7" s="3"/>
      <c r="F7" s="4" t="s">
        <v>110</v>
      </c>
      <c r="G7" s="10" t="s">
        <v>86</v>
      </c>
      <c r="H7" s="110"/>
      <c r="I7" s="10"/>
    </row>
    <row r="8" spans="2:9" ht="13.5">
      <c r="B8" s="42"/>
      <c r="C8" s="68"/>
      <c r="D8" s="42"/>
      <c r="E8" s="3"/>
      <c r="F8" s="4" t="s">
        <v>111</v>
      </c>
      <c r="G8" s="10" t="s">
        <v>85</v>
      </c>
      <c r="H8" s="110"/>
      <c r="I8" s="10"/>
    </row>
    <row r="9" spans="2:9" ht="13.5">
      <c r="B9" s="42"/>
      <c r="C9" s="68"/>
      <c r="D9" s="42"/>
      <c r="E9" s="3"/>
      <c r="F9" s="4" t="s">
        <v>112</v>
      </c>
      <c r="G9" s="10" t="s">
        <v>87</v>
      </c>
      <c r="H9" s="110"/>
      <c r="I9" s="10"/>
    </row>
    <row r="10" spans="2:9" ht="13.5">
      <c r="B10" s="42"/>
      <c r="C10" s="68"/>
      <c r="D10" s="42"/>
      <c r="E10" s="3"/>
      <c r="F10" s="4" t="s">
        <v>113</v>
      </c>
      <c r="G10" s="10" t="s">
        <v>88</v>
      </c>
      <c r="H10" s="110"/>
      <c r="I10" s="10"/>
    </row>
    <row r="11" spans="2:9" ht="13.5">
      <c r="B11" s="42"/>
      <c r="C11" s="68"/>
      <c r="D11" s="42"/>
      <c r="E11" s="3"/>
      <c r="F11" s="4" t="s">
        <v>114</v>
      </c>
      <c r="G11" s="10" t="s">
        <v>91</v>
      </c>
      <c r="H11" s="110"/>
      <c r="I11" s="10"/>
    </row>
    <row r="12" spans="2:9" ht="13.5">
      <c r="B12" s="45"/>
      <c r="C12" s="69"/>
      <c r="D12" s="45"/>
      <c r="E12" s="5"/>
      <c r="F12" s="70" t="s">
        <v>115</v>
      </c>
      <c r="G12" s="11" t="s">
        <v>89</v>
      </c>
      <c r="H12" s="113"/>
      <c r="I12" s="38"/>
    </row>
    <row r="13" spans="2:9" ht="13.5">
      <c r="B13" s="41">
        <v>2</v>
      </c>
      <c r="C13" s="67" t="s">
        <v>93</v>
      </c>
      <c r="D13" s="41">
        <v>2.1</v>
      </c>
      <c r="E13" s="1" t="s">
        <v>103</v>
      </c>
      <c r="F13" s="2" t="s">
        <v>104</v>
      </c>
      <c r="G13" s="9" t="s">
        <v>94</v>
      </c>
      <c r="H13" s="109" t="s">
        <v>78</v>
      </c>
      <c r="I13" s="9"/>
    </row>
    <row r="14" spans="2:9" ht="13.5">
      <c r="B14" s="42"/>
      <c r="C14" s="68"/>
      <c r="D14" s="42"/>
      <c r="E14" s="3"/>
      <c r="F14" s="4" t="s">
        <v>80</v>
      </c>
      <c r="G14" s="10" t="s">
        <v>95</v>
      </c>
      <c r="H14" s="110"/>
      <c r="I14" s="10"/>
    </row>
    <row r="15" spans="2:9" ht="13.5">
      <c r="B15" s="42"/>
      <c r="C15" s="68"/>
      <c r="D15" s="42"/>
      <c r="E15" s="3"/>
      <c r="F15" s="4" t="s">
        <v>81</v>
      </c>
      <c r="G15" s="10" t="s">
        <v>96</v>
      </c>
      <c r="H15" s="110"/>
      <c r="I15" s="10"/>
    </row>
    <row r="16" spans="2:15" ht="13.5">
      <c r="B16" s="42"/>
      <c r="C16" s="68"/>
      <c r="D16" s="42"/>
      <c r="E16" s="3"/>
      <c r="F16" s="4" t="s">
        <v>105</v>
      </c>
      <c r="G16" s="10" t="s">
        <v>97</v>
      </c>
      <c r="H16" s="110"/>
      <c r="I16" s="10"/>
      <c r="O16" t="s">
        <v>130</v>
      </c>
    </row>
    <row r="17" spans="2:9" ht="13.5">
      <c r="B17" s="42"/>
      <c r="C17" s="68"/>
      <c r="D17" s="42"/>
      <c r="E17" s="3"/>
      <c r="F17" s="4" t="s">
        <v>106</v>
      </c>
      <c r="G17" s="10" t="s">
        <v>98</v>
      </c>
      <c r="H17" s="110"/>
      <c r="I17" s="10"/>
    </row>
    <row r="18" spans="2:9" ht="13.5">
      <c r="B18" s="42"/>
      <c r="C18" s="68"/>
      <c r="D18" s="43"/>
      <c r="E18" s="13"/>
      <c r="F18" s="4" t="s">
        <v>107</v>
      </c>
      <c r="G18" s="10" t="s">
        <v>99</v>
      </c>
      <c r="H18" s="111"/>
      <c r="I18" s="10"/>
    </row>
    <row r="19" spans="2:9" ht="13.5">
      <c r="B19" s="42"/>
      <c r="C19" s="68"/>
      <c r="D19" s="42">
        <v>2.2</v>
      </c>
      <c r="E19" s="3" t="s">
        <v>101</v>
      </c>
      <c r="F19" s="43" t="s">
        <v>108</v>
      </c>
      <c r="G19" s="13" t="s">
        <v>100</v>
      </c>
      <c r="H19" s="112" t="s">
        <v>78</v>
      </c>
      <c r="I19" s="10"/>
    </row>
    <row r="20" spans="2:9" ht="13.5">
      <c r="B20" s="42"/>
      <c r="C20" s="68"/>
      <c r="D20" s="42"/>
      <c r="E20" s="3"/>
      <c r="F20" s="4" t="s">
        <v>82</v>
      </c>
      <c r="G20" s="13" t="s">
        <v>116</v>
      </c>
      <c r="H20" s="110"/>
      <c r="I20" s="10"/>
    </row>
    <row r="21" spans="2:9" ht="13.5">
      <c r="B21" s="42"/>
      <c r="C21" s="68"/>
      <c r="D21" s="42"/>
      <c r="E21" s="3"/>
      <c r="F21" s="43" t="s">
        <v>83</v>
      </c>
      <c r="G21" s="13" t="s">
        <v>117</v>
      </c>
      <c r="H21" s="110"/>
      <c r="I21" s="10"/>
    </row>
    <row r="22" spans="2:9" ht="13.5">
      <c r="B22" s="42"/>
      <c r="C22" s="68"/>
      <c r="D22" s="42"/>
      <c r="E22" s="3"/>
      <c r="F22" s="4" t="s">
        <v>118</v>
      </c>
      <c r="G22" s="10" t="s">
        <v>109</v>
      </c>
      <c r="H22" s="110"/>
      <c r="I22" s="10"/>
    </row>
    <row r="23" spans="2:9" ht="13.5">
      <c r="B23" s="45"/>
      <c r="C23" s="69"/>
      <c r="D23" s="45"/>
      <c r="E23" s="5"/>
      <c r="F23" s="70" t="s">
        <v>119</v>
      </c>
      <c r="G23" s="11" t="s">
        <v>102</v>
      </c>
      <c r="H23" s="113"/>
      <c r="I23" s="38"/>
    </row>
    <row r="24" spans="2:9" ht="13.5">
      <c r="B24" s="20">
        <v>3</v>
      </c>
      <c r="C24" s="3" t="s">
        <v>120</v>
      </c>
      <c r="D24" s="42">
        <v>3.1</v>
      </c>
      <c r="E24" s="3" t="s">
        <v>121</v>
      </c>
      <c r="F24" s="2" t="s">
        <v>126</v>
      </c>
      <c r="G24" s="9" t="s">
        <v>122</v>
      </c>
      <c r="H24" s="109" t="s">
        <v>77</v>
      </c>
      <c r="I24" s="9"/>
    </row>
    <row r="25" spans="2:9" ht="13.5">
      <c r="B25" s="20"/>
      <c r="C25" s="3"/>
      <c r="D25" s="20"/>
      <c r="E25" s="3"/>
      <c r="F25" s="4" t="s">
        <v>127</v>
      </c>
      <c r="G25" s="10" t="s">
        <v>123</v>
      </c>
      <c r="H25" s="110"/>
      <c r="I25" s="10"/>
    </row>
    <row r="26" spans="2:9" ht="13.5">
      <c r="B26" s="42"/>
      <c r="C26" s="3"/>
      <c r="D26" s="42"/>
      <c r="E26" s="3"/>
      <c r="F26" s="4" t="s">
        <v>128</v>
      </c>
      <c r="G26" s="10" t="s">
        <v>124</v>
      </c>
      <c r="H26" s="110"/>
      <c r="I26" s="10"/>
    </row>
    <row r="27" spans="2:9" ht="13.5">
      <c r="B27" s="42"/>
      <c r="C27" s="3"/>
      <c r="D27" s="42"/>
      <c r="E27" s="3"/>
      <c r="F27" s="44" t="s">
        <v>129</v>
      </c>
      <c r="G27" s="10" t="s">
        <v>125</v>
      </c>
      <c r="H27" s="111"/>
      <c r="I27" s="38"/>
    </row>
    <row r="28" spans="2:9" ht="13.5">
      <c r="B28" s="42"/>
      <c r="C28" s="3"/>
      <c r="D28" s="44"/>
      <c r="E28" s="38"/>
      <c r="F28" s="44"/>
      <c r="G28" s="38"/>
      <c r="H28" s="112"/>
      <c r="I28" s="38"/>
    </row>
    <row r="29" spans="2:9" ht="13.5">
      <c r="B29" s="45"/>
      <c r="C29" s="5"/>
      <c r="D29" s="45"/>
      <c r="E29" s="5"/>
      <c r="F29" s="45"/>
      <c r="G29" s="5"/>
      <c r="H29" s="113"/>
      <c r="I29" s="5"/>
    </row>
    <row r="30" spans="2:9" ht="19.5" customHeight="1">
      <c r="B30" s="7"/>
      <c r="C30" s="22"/>
      <c r="D30" s="7"/>
      <c r="E30" s="22"/>
      <c r="F30" s="7"/>
      <c r="G30" s="22"/>
      <c r="H30" s="7"/>
      <c r="I30" s="22"/>
    </row>
    <row r="31" ht="19.5" customHeight="1"/>
    <row r="32" ht="19.5" customHeight="1"/>
    <row r="33" ht="19.5" customHeight="1"/>
  </sheetData>
  <sheetProtection/>
  <mergeCells count="11">
    <mergeCell ref="B5:C5"/>
    <mergeCell ref="F5:G5"/>
    <mergeCell ref="B4:G4"/>
    <mergeCell ref="H4:H5"/>
    <mergeCell ref="H6:H12"/>
    <mergeCell ref="H13:H18"/>
    <mergeCell ref="H19:H23"/>
    <mergeCell ref="H24:H27"/>
    <mergeCell ref="H28:H29"/>
    <mergeCell ref="D5:E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4.140625" style="6" customWidth="1"/>
    <col min="3" max="3" width="16.421875" style="0" customWidth="1"/>
    <col min="4" max="4" width="4.28125" style="0" customWidth="1"/>
    <col min="5" max="5" width="16.421875" style="0" customWidth="1"/>
    <col min="6" max="6" width="6.57421875" style="6" customWidth="1"/>
    <col min="7" max="7" width="16.421875" style="0" customWidth="1"/>
    <col min="8" max="8" width="13.00390625" style="6" customWidth="1"/>
    <col min="9" max="11" width="4.00390625" style="6" customWidth="1"/>
    <col min="12" max="12" width="6.7109375" style="6" customWidth="1"/>
    <col min="13" max="14" width="8.8515625" style="6" customWidth="1"/>
    <col min="15" max="15" width="7.8515625" style="6" customWidth="1"/>
    <col min="16" max="17" width="16.00390625" style="0" customWidth="1"/>
    <col min="18" max="18" width="2.7109375" style="0" customWidth="1"/>
  </cols>
  <sheetData>
    <row r="1" ht="17.25">
      <c r="A1" s="108" t="s">
        <v>171</v>
      </c>
    </row>
    <row r="3" spans="2:17" ht="20.25" customHeight="1">
      <c r="B3" s="118" t="s">
        <v>8</v>
      </c>
      <c r="C3" s="119"/>
      <c r="D3" s="119"/>
      <c r="E3" s="119"/>
      <c r="F3" s="119"/>
      <c r="G3" s="119"/>
      <c r="H3" s="125"/>
      <c r="I3" s="118" t="s">
        <v>163</v>
      </c>
      <c r="J3" s="119"/>
      <c r="K3" s="119"/>
      <c r="L3" s="125"/>
      <c r="M3" s="116" t="s">
        <v>7</v>
      </c>
      <c r="N3" s="116" t="s">
        <v>169</v>
      </c>
      <c r="O3" s="116" t="s">
        <v>165</v>
      </c>
      <c r="P3" s="116" t="s">
        <v>6</v>
      </c>
      <c r="Q3" s="116" t="s">
        <v>2</v>
      </c>
    </row>
    <row r="4" spans="2:17" ht="49.5" customHeight="1">
      <c r="B4" s="114" t="s">
        <v>0</v>
      </c>
      <c r="C4" s="115"/>
      <c r="D4" s="118" t="s">
        <v>73</v>
      </c>
      <c r="E4" s="125"/>
      <c r="F4" s="114" t="s">
        <v>1</v>
      </c>
      <c r="G4" s="115"/>
      <c r="H4" s="19" t="s">
        <v>75</v>
      </c>
      <c r="I4" s="73" t="s">
        <v>3</v>
      </c>
      <c r="J4" s="73" t="s">
        <v>5</v>
      </c>
      <c r="K4" s="73" t="s">
        <v>4</v>
      </c>
      <c r="L4" s="73" t="s">
        <v>164</v>
      </c>
      <c r="M4" s="117"/>
      <c r="N4" s="117"/>
      <c r="O4" s="117"/>
      <c r="P4" s="117"/>
      <c r="Q4" s="117"/>
    </row>
    <row r="5" spans="2:17" ht="13.5">
      <c r="B5" s="41">
        <v>1</v>
      </c>
      <c r="C5" s="67" t="s">
        <v>84</v>
      </c>
      <c r="D5" s="41">
        <v>1.1</v>
      </c>
      <c r="E5" s="1" t="s">
        <v>90</v>
      </c>
      <c r="F5" s="2" t="s">
        <v>79</v>
      </c>
      <c r="G5" s="9" t="s">
        <v>92</v>
      </c>
      <c r="H5" s="109" t="s">
        <v>78</v>
      </c>
      <c r="I5" s="92">
        <v>2</v>
      </c>
      <c r="J5" s="92"/>
      <c r="K5" s="92"/>
      <c r="L5" s="92">
        <f>245*I5+49*J5+K5*12</f>
        <v>490</v>
      </c>
      <c r="M5" s="92">
        <v>5</v>
      </c>
      <c r="N5" s="92">
        <f>L5*M5/60</f>
        <v>40.833333333333336</v>
      </c>
      <c r="O5" s="80">
        <f>N5/$N$27</f>
        <v>0.17793594306049823</v>
      </c>
      <c r="P5" s="9"/>
      <c r="Q5" s="9"/>
    </row>
    <row r="6" spans="2:17" ht="13.5">
      <c r="B6" s="42"/>
      <c r="C6" s="68"/>
      <c r="D6" s="42"/>
      <c r="E6" s="3"/>
      <c r="F6" s="4" t="s">
        <v>110</v>
      </c>
      <c r="G6" s="10" t="s">
        <v>86</v>
      </c>
      <c r="H6" s="110"/>
      <c r="I6" s="91">
        <v>2</v>
      </c>
      <c r="J6" s="91"/>
      <c r="K6" s="91"/>
      <c r="L6" s="91">
        <f aca="true" t="shared" si="0" ref="L6:L26">245*I6+49*J6+K6*12</f>
        <v>490</v>
      </c>
      <c r="M6" s="91">
        <v>3</v>
      </c>
      <c r="N6" s="91">
        <f aca="true" t="shared" si="1" ref="N6:N26">L6*M6/60</f>
        <v>24.5</v>
      </c>
      <c r="O6" s="82">
        <f aca="true" t="shared" si="2" ref="O6:O26">N6/$N$27</f>
        <v>0.10676156583629892</v>
      </c>
      <c r="P6" s="10"/>
      <c r="Q6" s="10"/>
    </row>
    <row r="7" spans="2:17" ht="13.5">
      <c r="B7" s="42"/>
      <c r="C7" s="68"/>
      <c r="D7" s="42"/>
      <c r="E7" s="3"/>
      <c r="F7" s="4" t="s">
        <v>111</v>
      </c>
      <c r="G7" s="10" t="s">
        <v>85</v>
      </c>
      <c r="H7" s="110"/>
      <c r="I7" s="91"/>
      <c r="J7" s="91">
        <v>2</v>
      </c>
      <c r="K7" s="91"/>
      <c r="L7" s="91">
        <f t="shared" si="0"/>
        <v>98</v>
      </c>
      <c r="M7" s="91">
        <v>10</v>
      </c>
      <c r="N7" s="91">
        <f t="shared" si="1"/>
        <v>16.333333333333332</v>
      </c>
      <c r="O7" s="82">
        <f t="shared" si="2"/>
        <v>0.07117437722419928</v>
      </c>
      <c r="P7" s="10"/>
      <c r="Q7" s="10"/>
    </row>
    <row r="8" spans="2:17" ht="13.5">
      <c r="B8" s="42"/>
      <c r="C8" s="68"/>
      <c r="D8" s="42"/>
      <c r="E8" s="3"/>
      <c r="F8" s="4" t="s">
        <v>112</v>
      </c>
      <c r="G8" s="10" t="s">
        <v>87</v>
      </c>
      <c r="H8" s="110"/>
      <c r="I8" s="91"/>
      <c r="J8" s="91">
        <v>2</v>
      </c>
      <c r="K8" s="91"/>
      <c r="L8" s="91">
        <f t="shared" si="0"/>
        <v>98</v>
      </c>
      <c r="M8" s="91">
        <v>5</v>
      </c>
      <c r="N8" s="91">
        <f t="shared" si="1"/>
        <v>8.166666666666666</v>
      </c>
      <c r="O8" s="82">
        <f t="shared" si="2"/>
        <v>0.03558718861209964</v>
      </c>
      <c r="P8" s="10"/>
      <c r="Q8" s="10"/>
    </row>
    <row r="9" spans="2:17" ht="13.5">
      <c r="B9" s="42"/>
      <c r="C9" s="68"/>
      <c r="D9" s="42"/>
      <c r="E9" s="3"/>
      <c r="F9" s="4" t="s">
        <v>113</v>
      </c>
      <c r="G9" s="10" t="s">
        <v>88</v>
      </c>
      <c r="H9" s="110"/>
      <c r="I9" s="91"/>
      <c r="J9" s="91">
        <v>2</v>
      </c>
      <c r="K9" s="91"/>
      <c r="L9" s="91">
        <f t="shared" si="0"/>
        <v>98</v>
      </c>
      <c r="M9" s="91">
        <v>5</v>
      </c>
      <c r="N9" s="91">
        <f t="shared" si="1"/>
        <v>8.166666666666666</v>
      </c>
      <c r="O9" s="82">
        <f t="shared" si="2"/>
        <v>0.03558718861209964</v>
      </c>
      <c r="P9" s="10"/>
      <c r="Q9" s="10"/>
    </row>
    <row r="10" spans="2:17" ht="13.5">
      <c r="B10" s="42"/>
      <c r="C10" s="68"/>
      <c r="D10" s="42"/>
      <c r="E10" s="3"/>
      <c r="F10" s="4" t="s">
        <v>114</v>
      </c>
      <c r="G10" s="10" t="s">
        <v>91</v>
      </c>
      <c r="H10" s="110"/>
      <c r="I10" s="91"/>
      <c r="J10" s="91">
        <v>2</v>
      </c>
      <c r="K10" s="91"/>
      <c r="L10" s="91">
        <f t="shared" si="0"/>
        <v>98</v>
      </c>
      <c r="M10" s="91">
        <v>5</v>
      </c>
      <c r="N10" s="91">
        <f t="shared" si="1"/>
        <v>8.166666666666666</v>
      </c>
      <c r="O10" s="82">
        <f t="shared" si="2"/>
        <v>0.03558718861209964</v>
      </c>
      <c r="P10" s="10"/>
      <c r="Q10" s="10"/>
    </row>
    <row r="11" spans="2:17" ht="13.5">
      <c r="B11" s="45"/>
      <c r="C11" s="69"/>
      <c r="D11" s="45"/>
      <c r="E11" s="5"/>
      <c r="F11" s="70" t="s">
        <v>115</v>
      </c>
      <c r="G11" s="11" t="s">
        <v>89</v>
      </c>
      <c r="H11" s="113"/>
      <c r="I11" s="106"/>
      <c r="J11" s="106">
        <v>1</v>
      </c>
      <c r="K11" s="106"/>
      <c r="L11" s="106">
        <f t="shared" si="0"/>
        <v>49</v>
      </c>
      <c r="M11" s="106">
        <v>3</v>
      </c>
      <c r="N11" s="106">
        <f t="shared" si="1"/>
        <v>2.45</v>
      </c>
      <c r="O11" s="83">
        <f t="shared" si="2"/>
        <v>0.010676156583629894</v>
      </c>
      <c r="P11" s="38"/>
      <c r="Q11" s="38"/>
    </row>
    <row r="12" spans="2:17" ht="13.5">
      <c r="B12" s="41">
        <v>2</v>
      </c>
      <c r="C12" s="67" t="s">
        <v>93</v>
      </c>
      <c r="D12" s="41">
        <v>2.1</v>
      </c>
      <c r="E12" s="1" t="s">
        <v>103</v>
      </c>
      <c r="F12" s="2" t="s">
        <v>104</v>
      </c>
      <c r="G12" s="9" t="s">
        <v>94</v>
      </c>
      <c r="H12" s="109" t="s">
        <v>78</v>
      </c>
      <c r="I12" s="92"/>
      <c r="J12" s="92">
        <v>1</v>
      </c>
      <c r="K12" s="92"/>
      <c r="L12" s="92">
        <f t="shared" si="0"/>
        <v>49</v>
      </c>
      <c r="M12" s="92">
        <v>5</v>
      </c>
      <c r="N12" s="92">
        <f t="shared" si="1"/>
        <v>4.083333333333333</v>
      </c>
      <c r="O12" s="84">
        <f t="shared" si="2"/>
        <v>0.01779359430604982</v>
      </c>
      <c r="P12" s="9"/>
      <c r="Q12" s="9"/>
    </row>
    <row r="13" spans="2:17" ht="13.5">
      <c r="B13" s="42"/>
      <c r="C13" s="68"/>
      <c r="D13" s="42"/>
      <c r="E13" s="3"/>
      <c r="F13" s="4" t="s">
        <v>80</v>
      </c>
      <c r="G13" s="10" t="s">
        <v>95</v>
      </c>
      <c r="H13" s="110"/>
      <c r="I13" s="91"/>
      <c r="J13" s="91">
        <v>1</v>
      </c>
      <c r="K13" s="91"/>
      <c r="L13" s="91">
        <f t="shared" si="0"/>
        <v>49</v>
      </c>
      <c r="M13" s="91">
        <v>15</v>
      </c>
      <c r="N13" s="91">
        <f t="shared" si="1"/>
        <v>12.25</v>
      </c>
      <c r="O13" s="82">
        <f t="shared" si="2"/>
        <v>0.05338078291814946</v>
      </c>
      <c r="P13" s="10"/>
      <c r="Q13" s="10"/>
    </row>
    <row r="14" spans="2:17" ht="13.5">
      <c r="B14" s="42"/>
      <c r="C14" s="68"/>
      <c r="D14" s="42"/>
      <c r="E14" s="3"/>
      <c r="F14" s="4" t="s">
        <v>81</v>
      </c>
      <c r="G14" s="10" t="s">
        <v>96</v>
      </c>
      <c r="H14" s="110"/>
      <c r="I14" s="91"/>
      <c r="J14" s="91">
        <v>1</v>
      </c>
      <c r="K14" s="91"/>
      <c r="L14" s="91">
        <f t="shared" si="0"/>
        <v>49</v>
      </c>
      <c r="M14" s="91">
        <v>20</v>
      </c>
      <c r="N14" s="91">
        <f t="shared" si="1"/>
        <v>16.333333333333332</v>
      </c>
      <c r="O14" s="82">
        <f t="shared" si="2"/>
        <v>0.07117437722419928</v>
      </c>
      <c r="P14" s="10"/>
      <c r="Q14" s="10"/>
    </row>
    <row r="15" spans="2:17" ht="13.5">
      <c r="B15" s="42"/>
      <c r="C15" s="68"/>
      <c r="D15" s="42"/>
      <c r="E15" s="3"/>
      <c r="F15" s="4" t="s">
        <v>105</v>
      </c>
      <c r="G15" s="10" t="s">
        <v>97</v>
      </c>
      <c r="H15" s="110"/>
      <c r="I15" s="91"/>
      <c r="J15" s="91">
        <v>1</v>
      </c>
      <c r="K15" s="91"/>
      <c r="L15" s="91">
        <f t="shared" si="0"/>
        <v>49</v>
      </c>
      <c r="M15" s="91">
        <v>3</v>
      </c>
      <c r="N15" s="91">
        <f t="shared" si="1"/>
        <v>2.45</v>
      </c>
      <c r="O15" s="82">
        <f t="shared" si="2"/>
        <v>0.010676156583629894</v>
      </c>
      <c r="P15" s="10"/>
      <c r="Q15" s="10"/>
    </row>
    <row r="16" spans="2:17" ht="13.5">
      <c r="B16" s="42"/>
      <c r="C16" s="68"/>
      <c r="D16" s="42"/>
      <c r="E16" s="3"/>
      <c r="F16" s="4" t="s">
        <v>106</v>
      </c>
      <c r="G16" s="10" t="s">
        <v>98</v>
      </c>
      <c r="H16" s="110"/>
      <c r="I16" s="91"/>
      <c r="J16" s="91"/>
      <c r="K16" s="91">
        <v>2</v>
      </c>
      <c r="L16" s="91">
        <f t="shared" si="0"/>
        <v>24</v>
      </c>
      <c r="M16" s="91">
        <v>10</v>
      </c>
      <c r="N16" s="91">
        <f t="shared" si="1"/>
        <v>4</v>
      </c>
      <c r="O16" s="82">
        <f t="shared" si="2"/>
        <v>0.017430459728375335</v>
      </c>
      <c r="P16" s="10"/>
      <c r="Q16" s="10"/>
    </row>
    <row r="17" spans="2:17" ht="13.5">
      <c r="B17" s="42"/>
      <c r="C17" s="68"/>
      <c r="D17" s="43"/>
      <c r="E17" s="13"/>
      <c r="F17" s="4" t="s">
        <v>107</v>
      </c>
      <c r="G17" s="10" t="s">
        <v>99</v>
      </c>
      <c r="H17" s="111"/>
      <c r="I17" s="91"/>
      <c r="J17" s="91">
        <v>1</v>
      </c>
      <c r="K17" s="91"/>
      <c r="L17" s="91">
        <f t="shared" si="0"/>
        <v>49</v>
      </c>
      <c r="M17" s="91">
        <v>15</v>
      </c>
      <c r="N17" s="91">
        <f t="shared" si="1"/>
        <v>12.25</v>
      </c>
      <c r="O17" s="82">
        <f t="shared" si="2"/>
        <v>0.05338078291814946</v>
      </c>
      <c r="P17" s="10"/>
      <c r="Q17" s="10"/>
    </row>
    <row r="18" spans="2:17" ht="13.5">
      <c r="B18" s="42"/>
      <c r="C18" s="68"/>
      <c r="D18" s="42">
        <v>2.2</v>
      </c>
      <c r="E18" s="3" t="s">
        <v>101</v>
      </c>
      <c r="F18" s="43" t="s">
        <v>108</v>
      </c>
      <c r="G18" s="13" t="s">
        <v>100</v>
      </c>
      <c r="H18" s="112" t="s">
        <v>78</v>
      </c>
      <c r="I18" s="91"/>
      <c r="J18" s="91">
        <v>1</v>
      </c>
      <c r="K18" s="91"/>
      <c r="L18" s="91">
        <f t="shared" si="0"/>
        <v>49</v>
      </c>
      <c r="M18" s="91">
        <v>15</v>
      </c>
      <c r="N18" s="91">
        <f t="shared" si="1"/>
        <v>12.25</v>
      </c>
      <c r="O18" s="82">
        <f t="shared" si="2"/>
        <v>0.05338078291814946</v>
      </c>
      <c r="P18" s="10"/>
      <c r="Q18" s="10"/>
    </row>
    <row r="19" spans="2:17" ht="13.5">
      <c r="B19" s="42"/>
      <c r="C19" s="68"/>
      <c r="D19" s="42"/>
      <c r="E19" s="3"/>
      <c r="F19" s="4" t="s">
        <v>82</v>
      </c>
      <c r="G19" s="13" t="s">
        <v>116</v>
      </c>
      <c r="H19" s="110"/>
      <c r="I19" s="91"/>
      <c r="J19" s="91">
        <v>1</v>
      </c>
      <c r="K19" s="91"/>
      <c r="L19" s="91">
        <f t="shared" si="0"/>
        <v>49</v>
      </c>
      <c r="M19" s="91">
        <v>10</v>
      </c>
      <c r="N19" s="91">
        <f t="shared" si="1"/>
        <v>8.166666666666666</v>
      </c>
      <c r="O19" s="82">
        <f t="shared" si="2"/>
        <v>0.03558718861209964</v>
      </c>
      <c r="P19" s="10"/>
      <c r="Q19" s="10"/>
    </row>
    <row r="20" spans="2:17" ht="13.5">
      <c r="B20" s="42"/>
      <c r="C20" s="68"/>
      <c r="D20" s="42"/>
      <c r="E20" s="3"/>
      <c r="F20" s="43" t="s">
        <v>83</v>
      </c>
      <c r="G20" s="13" t="s">
        <v>117</v>
      </c>
      <c r="H20" s="110"/>
      <c r="I20" s="91"/>
      <c r="J20" s="91">
        <v>1</v>
      </c>
      <c r="K20" s="91"/>
      <c r="L20" s="91">
        <f t="shared" si="0"/>
        <v>49</v>
      </c>
      <c r="M20" s="91">
        <v>5</v>
      </c>
      <c r="N20" s="91">
        <f t="shared" si="1"/>
        <v>4.083333333333333</v>
      </c>
      <c r="O20" s="82">
        <f t="shared" si="2"/>
        <v>0.01779359430604982</v>
      </c>
      <c r="P20" s="10"/>
      <c r="Q20" s="10"/>
    </row>
    <row r="21" spans="2:17" ht="13.5">
      <c r="B21" s="42"/>
      <c r="C21" s="68"/>
      <c r="D21" s="42"/>
      <c r="E21" s="3"/>
      <c r="F21" s="4" t="s">
        <v>118</v>
      </c>
      <c r="G21" s="10" t="s">
        <v>109</v>
      </c>
      <c r="H21" s="110"/>
      <c r="I21" s="91"/>
      <c r="J21" s="91"/>
      <c r="K21" s="91">
        <v>1</v>
      </c>
      <c r="L21" s="91">
        <f t="shared" si="0"/>
        <v>12</v>
      </c>
      <c r="M21" s="91">
        <v>30</v>
      </c>
      <c r="N21" s="91">
        <f t="shared" si="1"/>
        <v>6</v>
      </c>
      <c r="O21" s="82">
        <f t="shared" si="2"/>
        <v>0.026145689592563002</v>
      </c>
      <c r="P21" s="10"/>
      <c r="Q21" s="10"/>
    </row>
    <row r="22" spans="2:17" ht="13.5">
      <c r="B22" s="45"/>
      <c r="C22" s="69"/>
      <c r="D22" s="45"/>
      <c r="E22" s="5"/>
      <c r="F22" s="70" t="s">
        <v>119</v>
      </c>
      <c r="G22" s="11" t="s">
        <v>102</v>
      </c>
      <c r="H22" s="113"/>
      <c r="I22" s="106"/>
      <c r="J22" s="106"/>
      <c r="K22" s="106">
        <v>1</v>
      </c>
      <c r="L22" s="106">
        <f t="shared" si="0"/>
        <v>12</v>
      </c>
      <c r="M22" s="106">
        <v>10</v>
      </c>
      <c r="N22" s="106">
        <f t="shared" si="1"/>
        <v>2</v>
      </c>
      <c r="O22" s="83">
        <f t="shared" si="2"/>
        <v>0.008715229864187667</v>
      </c>
      <c r="P22" s="38"/>
      <c r="Q22" s="38"/>
    </row>
    <row r="23" spans="2:17" ht="13.5">
      <c r="B23" s="42">
        <v>3</v>
      </c>
      <c r="C23" s="3" t="s">
        <v>120</v>
      </c>
      <c r="D23" s="42">
        <v>3.1</v>
      </c>
      <c r="E23" s="3" t="s">
        <v>121</v>
      </c>
      <c r="F23" s="2" t="s">
        <v>126</v>
      </c>
      <c r="G23" s="9" t="s">
        <v>122</v>
      </c>
      <c r="H23" s="109" t="s">
        <v>77</v>
      </c>
      <c r="I23" s="92"/>
      <c r="J23" s="92"/>
      <c r="K23" s="92">
        <v>1</v>
      </c>
      <c r="L23" s="92">
        <f t="shared" si="0"/>
        <v>12</v>
      </c>
      <c r="M23" s="92">
        <v>5</v>
      </c>
      <c r="N23" s="92">
        <f t="shared" si="1"/>
        <v>1</v>
      </c>
      <c r="O23" s="84">
        <f t="shared" si="2"/>
        <v>0.004357614932093834</v>
      </c>
      <c r="P23" s="9"/>
      <c r="Q23" s="9"/>
    </row>
    <row r="24" spans="2:17" ht="13.5">
      <c r="B24" s="42"/>
      <c r="C24" s="3"/>
      <c r="D24" s="42"/>
      <c r="E24" s="3"/>
      <c r="F24" s="4" t="s">
        <v>127</v>
      </c>
      <c r="G24" s="10" t="s">
        <v>123</v>
      </c>
      <c r="H24" s="110"/>
      <c r="I24" s="91"/>
      <c r="J24" s="91"/>
      <c r="K24" s="91">
        <v>1</v>
      </c>
      <c r="L24" s="91">
        <f t="shared" si="0"/>
        <v>12</v>
      </c>
      <c r="M24" s="91">
        <v>60</v>
      </c>
      <c r="N24" s="91">
        <f t="shared" si="1"/>
        <v>12</v>
      </c>
      <c r="O24" s="82">
        <f t="shared" si="2"/>
        <v>0.052291379185126004</v>
      </c>
      <c r="P24" s="10"/>
      <c r="Q24" s="10"/>
    </row>
    <row r="25" spans="2:17" ht="13.5">
      <c r="B25" s="42"/>
      <c r="C25" s="3"/>
      <c r="D25" s="42"/>
      <c r="E25" s="3"/>
      <c r="F25" s="4" t="s">
        <v>128</v>
      </c>
      <c r="G25" s="10" t="s">
        <v>124</v>
      </c>
      <c r="H25" s="110"/>
      <c r="I25" s="91"/>
      <c r="J25" s="91"/>
      <c r="K25" s="91">
        <v>1</v>
      </c>
      <c r="L25" s="91">
        <f t="shared" si="0"/>
        <v>12</v>
      </c>
      <c r="M25" s="91">
        <v>45</v>
      </c>
      <c r="N25" s="91">
        <f t="shared" si="1"/>
        <v>9</v>
      </c>
      <c r="O25" s="82">
        <f t="shared" si="2"/>
        <v>0.039218534388844505</v>
      </c>
      <c r="P25" s="10"/>
      <c r="Q25" s="10"/>
    </row>
    <row r="26" spans="2:17" ht="13.5">
      <c r="B26" s="42"/>
      <c r="C26" s="3"/>
      <c r="D26" s="42"/>
      <c r="E26" s="3"/>
      <c r="F26" s="44" t="s">
        <v>129</v>
      </c>
      <c r="G26" s="38" t="s">
        <v>125</v>
      </c>
      <c r="H26" s="110"/>
      <c r="I26" s="106"/>
      <c r="J26" s="106"/>
      <c r="K26" s="106">
        <v>1</v>
      </c>
      <c r="L26" s="106">
        <f t="shared" si="0"/>
        <v>12</v>
      </c>
      <c r="M26" s="106">
        <v>75</v>
      </c>
      <c r="N26" s="106">
        <f t="shared" si="1"/>
        <v>15</v>
      </c>
      <c r="O26" s="83">
        <f t="shared" si="2"/>
        <v>0.06536422398140751</v>
      </c>
      <c r="P26" s="38"/>
      <c r="Q26" s="38"/>
    </row>
    <row r="27" spans="2:17" ht="13.5">
      <c r="B27" s="126" t="s">
        <v>131</v>
      </c>
      <c r="C27" s="127"/>
      <c r="D27" s="127"/>
      <c r="E27" s="127"/>
      <c r="F27" s="127"/>
      <c r="G27" s="127"/>
      <c r="H27" s="128"/>
      <c r="I27" s="107">
        <f aca="true" t="shared" si="3" ref="I27:N27">SUM(I5:I26)</f>
        <v>4</v>
      </c>
      <c r="J27" s="107">
        <f t="shared" si="3"/>
        <v>17</v>
      </c>
      <c r="K27" s="107">
        <f t="shared" si="3"/>
        <v>8</v>
      </c>
      <c r="L27" s="107">
        <f t="shared" si="3"/>
        <v>1909</v>
      </c>
      <c r="M27" s="107">
        <f t="shared" si="3"/>
        <v>359</v>
      </c>
      <c r="N27" s="107">
        <f t="shared" si="3"/>
        <v>229.48333333333335</v>
      </c>
      <c r="O27" s="81">
        <f>N27/$N$27</f>
        <v>1</v>
      </c>
      <c r="P27" s="21"/>
      <c r="Q27" s="21"/>
    </row>
    <row r="28" spans="2:15" ht="13.5">
      <c r="B28"/>
      <c r="F28"/>
      <c r="H28"/>
      <c r="I28"/>
      <c r="J28"/>
      <c r="K28"/>
      <c r="L28"/>
      <c r="M28"/>
      <c r="N28"/>
      <c r="O28"/>
    </row>
    <row r="29" spans="2:15" ht="13.5">
      <c r="B29"/>
      <c r="F29"/>
      <c r="H29"/>
      <c r="I29"/>
      <c r="J29" s="93"/>
      <c r="K29" s="93"/>
      <c r="L29" s="93"/>
      <c r="M29" s="93"/>
      <c r="N29"/>
      <c r="O29"/>
    </row>
    <row r="30" spans="2:28" s="8" customFormat="1" ht="13.5">
      <c r="B30" s="7"/>
      <c r="D30" s="22"/>
      <c r="E30" s="22"/>
      <c r="F30" s="7"/>
      <c r="H30" s="7"/>
      <c r="I30" s="7"/>
      <c r="J30" s="7"/>
      <c r="K30" s="7"/>
      <c r="L30" s="7"/>
      <c r="M30" s="7"/>
      <c r="N30" s="14"/>
      <c r="O30" s="14"/>
      <c r="R30"/>
      <c r="S30"/>
      <c r="T30"/>
      <c r="U30"/>
      <c r="V30"/>
      <c r="W30"/>
      <c r="X30"/>
      <c r="Y30"/>
      <c r="Z30"/>
      <c r="AA30"/>
      <c r="AB30"/>
    </row>
    <row r="31" spans="2:17" ht="19.5" customHeight="1">
      <c r="B31" s="7"/>
      <c r="C31" s="8"/>
      <c r="D31" s="22"/>
      <c r="E31" s="22"/>
      <c r="F31" s="7"/>
      <c r="G31" s="8"/>
      <c r="H31" s="7"/>
      <c r="I31" s="120"/>
      <c r="J31" s="120"/>
      <c r="K31" s="120"/>
      <c r="L31" s="120"/>
      <c r="M31" s="121"/>
      <c r="N31" s="18" t="s">
        <v>11</v>
      </c>
      <c r="O31" s="18" t="s">
        <v>12</v>
      </c>
      <c r="P31" s="8"/>
      <c r="Q31" s="8"/>
    </row>
    <row r="32" spans="9:15" ht="19.5" customHeight="1">
      <c r="I32" s="122" t="s">
        <v>9</v>
      </c>
      <c r="J32" s="123"/>
      <c r="K32" s="123"/>
      <c r="L32" s="123"/>
      <c r="M32" s="124"/>
      <c r="N32" s="15">
        <f>N27</f>
        <v>229.48333333333335</v>
      </c>
      <c r="O32" s="17">
        <f>N32/$N$33</f>
        <v>0.9179333333333334</v>
      </c>
    </row>
    <row r="33" spans="9:15" ht="19.5" customHeight="1">
      <c r="I33" s="122" t="s">
        <v>166</v>
      </c>
      <c r="J33" s="123"/>
      <c r="K33" s="123"/>
      <c r="L33" s="123"/>
      <c r="M33" s="124"/>
      <c r="N33" s="15">
        <v>250</v>
      </c>
      <c r="O33" s="17">
        <f>N33/$N$33</f>
        <v>1</v>
      </c>
    </row>
    <row r="34" spans="9:15" ht="19.5" customHeight="1">
      <c r="I34" s="122" t="s">
        <v>10</v>
      </c>
      <c r="J34" s="123"/>
      <c r="K34" s="123"/>
      <c r="L34" s="123"/>
      <c r="M34" s="124"/>
      <c r="N34" s="15">
        <f>N33-N32</f>
        <v>20.51666666666665</v>
      </c>
      <c r="O34" s="16">
        <f>N34/N33</f>
        <v>0.08206666666666661</v>
      </c>
    </row>
  </sheetData>
  <sheetProtection/>
  <mergeCells count="19">
    <mergeCell ref="B27:H27"/>
    <mergeCell ref="H5:H11"/>
    <mergeCell ref="H12:H17"/>
    <mergeCell ref="I34:M34"/>
    <mergeCell ref="B4:C4"/>
    <mergeCell ref="F4:G4"/>
    <mergeCell ref="D4:E4"/>
    <mergeCell ref="H18:H22"/>
    <mergeCell ref="I33:M33"/>
    <mergeCell ref="I31:M31"/>
    <mergeCell ref="H23:H26"/>
    <mergeCell ref="I32:M32"/>
    <mergeCell ref="Q3:Q4"/>
    <mergeCell ref="P3:P4"/>
    <mergeCell ref="N3:N4"/>
    <mergeCell ref="I3:L3"/>
    <mergeCell ref="O3:O4"/>
    <mergeCell ref="B3:H3"/>
    <mergeCell ref="M3:M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4.140625" style="6" customWidth="1"/>
    <col min="3" max="3" width="16.421875" style="0" customWidth="1"/>
    <col min="4" max="4" width="4.28125" style="0" customWidth="1"/>
    <col min="5" max="5" width="16.421875" style="0" customWidth="1"/>
    <col min="6" max="6" width="6.57421875" style="6" customWidth="1"/>
    <col min="7" max="7" width="16.421875" style="0" customWidth="1"/>
    <col min="8" max="8" width="13.00390625" style="6" customWidth="1"/>
    <col min="9" max="11" width="4.00390625" style="6" customWidth="1"/>
    <col min="12" max="12" width="6.7109375" style="6" customWidth="1"/>
    <col min="13" max="14" width="8.8515625" style="6" customWidth="1"/>
    <col min="15" max="15" width="7.8515625" style="6" customWidth="1"/>
    <col min="16" max="17" width="16.00390625" style="0" customWidth="1"/>
    <col min="18" max="18" width="2.7109375" style="0" customWidth="1"/>
  </cols>
  <sheetData>
    <row r="1" ht="17.25">
      <c r="A1" s="108" t="s">
        <v>172</v>
      </c>
    </row>
    <row r="2" ht="14.25" thickBot="1"/>
    <row r="3" spans="2:3" ht="14.25" thickBot="1">
      <c r="B3" s="129" t="s">
        <v>161</v>
      </c>
      <c r="C3" s="130"/>
    </row>
    <row r="5" spans="2:17" ht="20.25" customHeight="1">
      <c r="B5" s="118" t="s">
        <v>160</v>
      </c>
      <c r="C5" s="119"/>
      <c r="D5" s="119"/>
      <c r="E5" s="119"/>
      <c r="F5" s="119"/>
      <c r="G5" s="119"/>
      <c r="H5" s="125"/>
      <c r="I5" s="118" t="s">
        <v>163</v>
      </c>
      <c r="J5" s="119"/>
      <c r="K5" s="119"/>
      <c r="L5" s="125"/>
      <c r="M5" s="116" t="s">
        <v>7</v>
      </c>
      <c r="N5" s="116" t="s">
        <v>169</v>
      </c>
      <c r="O5" s="116" t="s">
        <v>165</v>
      </c>
      <c r="P5" s="116" t="s">
        <v>6</v>
      </c>
      <c r="Q5" s="116" t="s">
        <v>2</v>
      </c>
    </row>
    <row r="6" spans="2:17" ht="53.25" customHeight="1">
      <c r="B6" s="114" t="s">
        <v>0</v>
      </c>
      <c r="C6" s="115"/>
      <c r="D6" s="118" t="s">
        <v>73</v>
      </c>
      <c r="E6" s="125"/>
      <c r="F6" s="114" t="s">
        <v>1</v>
      </c>
      <c r="G6" s="115"/>
      <c r="H6" s="74" t="s">
        <v>75</v>
      </c>
      <c r="I6" s="73" t="s">
        <v>3</v>
      </c>
      <c r="J6" s="73" t="s">
        <v>5</v>
      </c>
      <c r="K6" s="73" t="s">
        <v>4</v>
      </c>
      <c r="L6" s="73" t="s">
        <v>164</v>
      </c>
      <c r="M6" s="117"/>
      <c r="N6" s="117"/>
      <c r="O6" s="117"/>
      <c r="P6" s="117"/>
      <c r="Q6" s="117"/>
    </row>
    <row r="7" spans="2:17" ht="13.5">
      <c r="B7" s="71"/>
      <c r="C7" s="67"/>
      <c r="D7" s="71"/>
      <c r="E7" s="1"/>
      <c r="F7" s="2"/>
      <c r="G7" s="9"/>
      <c r="H7" s="94"/>
      <c r="I7" s="78"/>
      <c r="J7" s="78"/>
      <c r="K7" s="78"/>
      <c r="L7" s="78">
        <f>245*I7+49*J7+K7*12</f>
        <v>0</v>
      </c>
      <c r="M7" s="78"/>
      <c r="N7" s="92">
        <f>L7*M7/60</f>
        <v>0</v>
      </c>
      <c r="O7" s="96" t="e">
        <f>N7/$N$59</f>
        <v>#DIV/0!</v>
      </c>
      <c r="P7" s="9"/>
      <c r="Q7" s="9"/>
    </row>
    <row r="8" spans="2:17" ht="13.5">
      <c r="B8" s="72"/>
      <c r="C8" s="68"/>
      <c r="D8" s="72"/>
      <c r="E8" s="3"/>
      <c r="F8" s="4"/>
      <c r="G8" s="10"/>
      <c r="H8" s="95"/>
      <c r="I8" s="91"/>
      <c r="J8" s="91"/>
      <c r="K8" s="91"/>
      <c r="L8" s="91">
        <f>245*I8+49*J8+K8*12</f>
        <v>0</v>
      </c>
      <c r="M8" s="91"/>
      <c r="N8" s="91">
        <f>L8*M8/60</f>
        <v>0</v>
      </c>
      <c r="O8" s="97" t="e">
        <f aca="true" t="shared" si="0" ref="O8:O59">N8/$N$59</f>
        <v>#DIV/0!</v>
      </c>
      <c r="P8" s="10"/>
      <c r="Q8" s="10"/>
    </row>
    <row r="9" spans="2:17" ht="13.5">
      <c r="B9" s="76"/>
      <c r="C9" s="68"/>
      <c r="D9" s="76"/>
      <c r="E9" s="3"/>
      <c r="F9" s="4"/>
      <c r="G9" s="10"/>
      <c r="H9" s="95"/>
      <c r="I9" s="91"/>
      <c r="J9" s="91"/>
      <c r="K9" s="91"/>
      <c r="L9" s="91">
        <f aca="true" t="shared" si="1" ref="L9:L58">245*I9+49*J9+K9*12</f>
        <v>0</v>
      </c>
      <c r="M9" s="91"/>
      <c r="N9" s="91">
        <f aca="true" t="shared" si="2" ref="N9:N58">L9*M9/60</f>
        <v>0</v>
      </c>
      <c r="O9" s="97" t="e">
        <f t="shared" si="0"/>
        <v>#DIV/0!</v>
      </c>
      <c r="P9" s="10"/>
      <c r="Q9" s="10"/>
    </row>
    <row r="10" spans="2:17" ht="13.5">
      <c r="B10" s="76"/>
      <c r="C10" s="68"/>
      <c r="D10" s="76"/>
      <c r="E10" s="3"/>
      <c r="F10" s="4"/>
      <c r="G10" s="10"/>
      <c r="H10" s="95"/>
      <c r="I10" s="91"/>
      <c r="J10" s="91"/>
      <c r="K10" s="91"/>
      <c r="L10" s="91">
        <f t="shared" si="1"/>
        <v>0</v>
      </c>
      <c r="M10" s="91"/>
      <c r="N10" s="91">
        <f t="shared" si="2"/>
        <v>0</v>
      </c>
      <c r="O10" s="97" t="e">
        <f t="shared" si="0"/>
        <v>#DIV/0!</v>
      </c>
      <c r="P10" s="10"/>
      <c r="Q10" s="10"/>
    </row>
    <row r="11" spans="2:17" ht="13.5">
      <c r="B11" s="76"/>
      <c r="C11" s="68"/>
      <c r="D11" s="76"/>
      <c r="E11" s="3"/>
      <c r="F11" s="4"/>
      <c r="G11" s="10"/>
      <c r="H11" s="95"/>
      <c r="I11" s="91"/>
      <c r="J11" s="91"/>
      <c r="K11" s="91"/>
      <c r="L11" s="91">
        <f t="shared" si="1"/>
        <v>0</v>
      </c>
      <c r="M11" s="91"/>
      <c r="N11" s="91">
        <f t="shared" si="2"/>
        <v>0</v>
      </c>
      <c r="O11" s="97" t="e">
        <f t="shared" si="0"/>
        <v>#DIV/0!</v>
      </c>
      <c r="P11" s="10"/>
      <c r="Q11" s="10"/>
    </row>
    <row r="12" spans="2:17" ht="13.5">
      <c r="B12" s="76"/>
      <c r="C12" s="68"/>
      <c r="D12" s="76"/>
      <c r="E12" s="3"/>
      <c r="F12" s="4"/>
      <c r="G12" s="10"/>
      <c r="H12" s="95"/>
      <c r="I12" s="91"/>
      <c r="J12" s="91"/>
      <c r="K12" s="91"/>
      <c r="L12" s="91">
        <f t="shared" si="1"/>
        <v>0</v>
      </c>
      <c r="M12" s="91"/>
      <c r="N12" s="91">
        <f t="shared" si="2"/>
        <v>0</v>
      </c>
      <c r="O12" s="97" t="e">
        <f t="shared" si="0"/>
        <v>#DIV/0!</v>
      </c>
      <c r="P12" s="10"/>
      <c r="Q12" s="10"/>
    </row>
    <row r="13" spans="2:17" ht="13.5">
      <c r="B13" s="76"/>
      <c r="C13" s="68"/>
      <c r="D13" s="76"/>
      <c r="E13" s="3"/>
      <c r="F13" s="4"/>
      <c r="G13" s="10"/>
      <c r="H13" s="95"/>
      <c r="I13" s="91"/>
      <c r="J13" s="91"/>
      <c r="K13" s="91"/>
      <c r="L13" s="91">
        <f t="shared" si="1"/>
        <v>0</v>
      </c>
      <c r="M13" s="91"/>
      <c r="N13" s="91">
        <f t="shared" si="2"/>
        <v>0</v>
      </c>
      <c r="O13" s="97" t="e">
        <f t="shared" si="0"/>
        <v>#DIV/0!</v>
      </c>
      <c r="P13" s="10"/>
      <c r="Q13" s="10"/>
    </row>
    <row r="14" spans="2:17" ht="13.5">
      <c r="B14" s="76"/>
      <c r="C14" s="68"/>
      <c r="D14" s="76"/>
      <c r="E14" s="3"/>
      <c r="F14" s="4"/>
      <c r="G14" s="10"/>
      <c r="H14" s="95"/>
      <c r="I14" s="91"/>
      <c r="J14" s="91"/>
      <c r="K14" s="91"/>
      <c r="L14" s="91">
        <f t="shared" si="1"/>
        <v>0</v>
      </c>
      <c r="M14" s="91"/>
      <c r="N14" s="91">
        <f t="shared" si="2"/>
        <v>0</v>
      </c>
      <c r="O14" s="97" t="e">
        <f t="shared" si="0"/>
        <v>#DIV/0!</v>
      </c>
      <c r="P14" s="10"/>
      <c r="Q14" s="10"/>
    </row>
    <row r="15" spans="2:17" ht="13.5">
      <c r="B15" s="76"/>
      <c r="C15" s="68"/>
      <c r="D15" s="76"/>
      <c r="E15" s="3"/>
      <c r="F15" s="4"/>
      <c r="G15" s="10"/>
      <c r="H15" s="95"/>
      <c r="I15" s="91"/>
      <c r="J15" s="91"/>
      <c r="K15" s="91"/>
      <c r="L15" s="91">
        <f t="shared" si="1"/>
        <v>0</v>
      </c>
      <c r="M15" s="91"/>
      <c r="N15" s="91">
        <f t="shared" si="2"/>
        <v>0</v>
      </c>
      <c r="O15" s="97" t="e">
        <f t="shared" si="0"/>
        <v>#DIV/0!</v>
      </c>
      <c r="P15" s="10"/>
      <c r="Q15" s="10"/>
    </row>
    <row r="16" spans="2:17" ht="13.5">
      <c r="B16" s="76"/>
      <c r="C16" s="68"/>
      <c r="D16" s="76"/>
      <c r="E16" s="3"/>
      <c r="F16" s="4"/>
      <c r="G16" s="10"/>
      <c r="H16" s="95"/>
      <c r="I16" s="91"/>
      <c r="J16" s="91"/>
      <c r="K16" s="91"/>
      <c r="L16" s="91">
        <f t="shared" si="1"/>
        <v>0</v>
      </c>
      <c r="M16" s="91"/>
      <c r="N16" s="91">
        <f t="shared" si="2"/>
        <v>0</v>
      </c>
      <c r="O16" s="97" t="e">
        <f t="shared" si="0"/>
        <v>#DIV/0!</v>
      </c>
      <c r="P16" s="10"/>
      <c r="Q16" s="10"/>
    </row>
    <row r="17" spans="2:17" ht="13.5">
      <c r="B17" s="76"/>
      <c r="C17" s="68"/>
      <c r="D17" s="76"/>
      <c r="E17" s="3"/>
      <c r="F17" s="4"/>
      <c r="G17" s="10"/>
      <c r="H17" s="95"/>
      <c r="I17" s="91"/>
      <c r="J17" s="91"/>
      <c r="K17" s="91"/>
      <c r="L17" s="91">
        <f t="shared" si="1"/>
        <v>0</v>
      </c>
      <c r="M17" s="91"/>
      <c r="N17" s="91">
        <f t="shared" si="2"/>
        <v>0</v>
      </c>
      <c r="O17" s="97" t="e">
        <f t="shared" si="0"/>
        <v>#DIV/0!</v>
      </c>
      <c r="P17" s="10"/>
      <c r="Q17" s="10"/>
    </row>
    <row r="18" spans="2:17" ht="13.5">
      <c r="B18" s="76"/>
      <c r="C18" s="68"/>
      <c r="D18" s="76"/>
      <c r="E18" s="3"/>
      <c r="F18" s="4"/>
      <c r="G18" s="10"/>
      <c r="H18" s="95"/>
      <c r="I18" s="91"/>
      <c r="J18" s="91"/>
      <c r="K18" s="91"/>
      <c r="L18" s="91">
        <f t="shared" si="1"/>
        <v>0</v>
      </c>
      <c r="M18" s="91"/>
      <c r="N18" s="91">
        <f t="shared" si="2"/>
        <v>0</v>
      </c>
      <c r="O18" s="97" t="e">
        <f t="shared" si="0"/>
        <v>#DIV/0!</v>
      </c>
      <c r="P18" s="10"/>
      <c r="Q18" s="10"/>
    </row>
    <row r="19" spans="2:17" ht="13.5">
      <c r="B19" s="76"/>
      <c r="C19" s="68"/>
      <c r="D19" s="76"/>
      <c r="E19" s="3"/>
      <c r="F19" s="4"/>
      <c r="G19" s="10"/>
      <c r="H19" s="95"/>
      <c r="I19" s="91"/>
      <c r="J19" s="91"/>
      <c r="K19" s="91"/>
      <c r="L19" s="91">
        <f t="shared" si="1"/>
        <v>0</v>
      </c>
      <c r="M19" s="91"/>
      <c r="N19" s="91">
        <f t="shared" si="2"/>
        <v>0</v>
      </c>
      <c r="O19" s="97" t="e">
        <f t="shared" si="0"/>
        <v>#DIV/0!</v>
      </c>
      <c r="P19" s="10"/>
      <c r="Q19" s="10"/>
    </row>
    <row r="20" spans="2:17" ht="13.5">
      <c r="B20" s="76"/>
      <c r="C20" s="68"/>
      <c r="D20" s="76"/>
      <c r="E20" s="3"/>
      <c r="F20" s="4"/>
      <c r="G20" s="10"/>
      <c r="H20" s="95"/>
      <c r="I20" s="91"/>
      <c r="J20" s="91"/>
      <c r="K20" s="91"/>
      <c r="L20" s="91">
        <f t="shared" si="1"/>
        <v>0</v>
      </c>
      <c r="M20" s="91"/>
      <c r="N20" s="91">
        <f t="shared" si="2"/>
        <v>0</v>
      </c>
      <c r="O20" s="97" t="e">
        <f t="shared" si="0"/>
        <v>#DIV/0!</v>
      </c>
      <c r="P20" s="10"/>
      <c r="Q20" s="10"/>
    </row>
    <row r="21" spans="2:17" ht="13.5">
      <c r="B21" s="76"/>
      <c r="C21" s="68"/>
      <c r="D21" s="76"/>
      <c r="E21" s="3"/>
      <c r="F21" s="4"/>
      <c r="G21" s="10"/>
      <c r="H21" s="95"/>
      <c r="I21" s="91"/>
      <c r="J21" s="91"/>
      <c r="K21" s="91"/>
      <c r="L21" s="91">
        <f t="shared" si="1"/>
        <v>0</v>
      </c>
      <c r="M21" s="91"/>
      <c r="N21" s="91">
        <f t="shared" si="2"/>
        <v>0</v>
      </c>
      <c r="O21" s="97" t="e">
        <f t="shared" si="0"/>
        <v>#DIV/0!</v>
      </c>
      <c r="P21" s="10"/>
      <c r="Q21" s="10"/>
    </row>
    <row r="22" spans="2:17" ht="13.5">
      <c r="B22" s="76"/>
      <c r="C22" s="68"/>
      <c r="D22" s="76"/>
      <c r="E22" s="3"/>
      <c r="F22" s="4"/>
      <c r="G22" s="10"/>
      <c r="H22" s="95"/>
      <c r="I22" s="91"/>
      <c r="J22" s="91"/>
      <c r="K22" s="91"/>
      <c r="L22" s="91">
        <f t="shared" si="1"/>
        <v>0</v>
      </c>
      <c r="M22" s="91"/>
      <c r="N22" s="91">
        <f t="shared" si="2"/>
        <v>0</v>
      </c>
      <c r="O22" s="97" t="e">
        <f t="shared" si="0"/>
        <v>#DIV/0!</v>
      </c>
      <c r="P22" s="10"/>
      <c r="Q22" s="10"/>
    </row>
    <row r="23" spans="2:17" ht="13.5">
      <c r="B23" s="76"/>
      <c r="C23" s="68"/>
      <c r="D23" s="76"/>
      <c r="E23" s="3"/>
      <c r="F23" s="4"/>
      <c r="G23" s="10"/>
      <c r="H23" s="95"/>
      <c r="I23" s="91"/>
      <c r="J23" s="91"/>
      <c r="K23" s="91"/>
      <c r="L23" s="91">
        <f t="shared" si="1"/>
        <v>0</v>
      </c>
      <c r="M23" s="91"/>
      <c r="N23" s="91">
        <f t="shared" si="2"/>
        <v>0</v>
      </c>
      <c r="O23" s="97" t="e">
        <f t="shared" si="0"/>
        <v>#DIV/0!</v>
      </c>
      <c r="P23" s="10"/>
      <c r="Q23" s="10"/>
    </row>
    <row r="24" spans="2:17" ht="13.5">
      <c r="B24" s="76"/>
      <c r="C24" s="68"/>
      <c r="D24" s="76"/>
      <c r="E24" s="3"/>
      <c r="F24" s="4"/>
      <c r="G24" s="10"/>
      <c r="H24" s="95"/>
      <c r="I24" s="91"/>
      <c r="J24" s="91"/>
      <c r="K24" s="91"/>
      <c r="L24" s="91">
        <f t="shared" si="1"/>
        <v>0</v>
      </c>
      <c r="M24" s="91"/>
      <c r="N24" s="91">
        <f t="shared" si="2"/>
        <v>0</v>
      </c>
      <c r="O24" s="97" t="e">
        <f t="shared" si="0"/>
        <v>#DIV/0!</v>
      </c>
      <c r="P24" s="10"/>
      <c r="Q24" s="10"/>
    </row>
    <row r="25" spans="2:17" ht="13.5">
      <c r="B25" s="76"/>
      <c r="C25" s="68"/>
      <c r="D25" s="76"/>
      <c r="E25" s="3"/>
      <c r="F25" s="4"/>
      <c r="G25" s="10"/>
      <c r="H25" s="95"/>
      <c r="I25" s="91"/>
      <c r="J25" s="91"/>
      <c r="K25" s="91"/>
      <c r="L25" s="91">
        <f t="shared" si="1"/>
        <v>0</v>
      </c>
      <c r="M25" s="91"/>
      <c r="N25" s="91">
        <f t="shared" si="2"/>
        <v>0</v>
      </c>
      <c r="O25" s="97" t="e">
        <f t="shared" si="0"/>
        <v>#DIV/0!</v>
      </c>
      <c r="P25" s="10"/>
      <c r="Q25" s="10"/>
    </row>
    <row r="26" spans="2:17" ht="13.5">
      <c r="B26" s="76"/>
      <c r="C26" s="68"/>
      <c r="D26" s="76"/>
      <c r="E26" s="3"/>
      <c r="F26" s="4"/>
      <c r="G26" s="10"/>
      <c r="H26" s="95"/>
      <c r="I26" s="91"/>
      <c r="J26" s="91"/>
      <c r="K26" s="91"/>
      <c r="L26" s="91">
        <f t="shared" si="1"/>
        <v>0</v>
      </c>
      <c r="M26" s="91"/>
      <c r="N26" s="91">
        <f t="shared" si="2"/>
        <v>0</v>
      </c>
      <c r="O26" s="97" t="e">
        <f t="shared" si="0"/>
        <v>#DIV/0!</v>
      </c>
      <c r="P26" s="10"/>
      <c r="Q26" s="10"/>
    </row>
    <row r="27" spans="2:17" ht="13.5">
      <c r="B27" s="76"/>
      <c r="C27" s="68"/>
      <c r="D27" s="76"/>
      <c r="E27" s="3"/>
      <c r="F27" s="4"/>
      <c r="G27" s="10"/>
      <c r="H27" s="95"/>
      <c r="I27" s="91"/>
      <c r="J27" s="91"/>
      <c r="K27" s="91"/>
      <c r="L27" s="91">
        <f t="shared" si="1"/>
        <v>0</v>
      </c>
      <c r="M27" s="91"/>
      <c r="N27" s="91">
        <f t="shared" si="2"/>
        <v>0</v>
      </c>
      <c r="O27" s="97" t="e">
        <f t="shared" si="0"/>
        <v>#DIV/0!</v>
      </c>
      <c r="P27" s="10"/>
      <c r="Q27" s="10"/>
    </row>
    <row r="28" spans="2:17" ht="13.5">
      <c r="B28" s="76"/>
      <c r="C28" s="68"/>
      <c r="D28" s="76"/>
      <c r="E28" s="3"/>
      <c r="F28" s="4"/>
      <c r="G28" s="10"/>
      <c r="H28" s="95"/>
      <c r="I28" s="91"/>
      <c r="J28" s="91"/>
      <c r="K28" s="91"/>
      <c r="L28" s="91">
        <f t="shared" si="1"/>
        <v>0</v>
      </c>
      <c r="M28" s="91"/>
      <c r="N28" s="91">
        <f t="shared" si="2"/>
        <v>0</v>
      </c>
      <c r="O28" s="97" t="e">
        <f t="shared" si="0"/>
        <v>#DIV/0!</v>
      </c>
      <c r="P28" s="10"/>
      <c r="Q28" s="10"/>
    </row>
    <row r="29" spans="2:17" ht="13.5">
      <c r="B29" s="76"/>
      <c r="C29" s="68"/>
      <c r="D29" s="76"/>
      <c r="E29" s="3"/>
      <c r="F29" s="4"/>
      <c r="G29" s="10"/>
      <c r="H29" s="95"/>
      <c r="I29" s="91"/>
      <c r="J29" s="91"/>
      <c r="K29" s="91"/>
      <c r="L29" s="91">
        <f t="shared" si="1"/>
        <v>0</v>
      </c>
      <c r="M29" s="91"/>
      <c r="N29" s="91">
        <f t="shared" si="2"/>
        <v>0</v>
      </c>
      <c r="O29" s="97" t="e">
        <f t="shared" si="0"/>
        <v>#DIV/0!</v>
      </c>
      <c r="P29" s="10"/>
      <c r="Q29" s="10"/>
    </row>
    <row r="30" spans="2:17" ht="13.5">
      <c r="B30" s="76"/>
      <c r="C30" s="68"/>
      <c r="D30" s="76"/>
      <c r="E30" s="3"/>
      <c r="F30" s="4"/>
      <c r="G30" s="10"/>
      <c r="H30" s="95"/>
      <c r="I30" s="91"/>
      <c r="J30" s="91"/>
      <c r="K30" s="91"/>
      <c r="L30" s="91">
        <f t="shared" si="1"/>
        <v>0</v>
      </c>
      <c r="M30" s="91"/>
      <c r="N30" s="91">
        <f t="shared" si="2"/>
        <v>0</v>
      </c>
      <c r="O30" s="97" t="e">
        <f t="shared" si="0"/>
        <v>#DIV/0!</v>
      </c>
      <c r="P30" s="10"/>
      <c r="Q30" s="10"/>
    </row>
    <row r="31" spans="2:17" ht="13.5">
      <c r="B31" s="76"/>
      <c r="C31" s="68"/>
      <c r="D31" s="76"/>
      <c r="E31" s="3"/>
      <c r="F31" s="4"/>
      <c r="G31" s="10"/>
      <c r="H31" s="95"/>
      <c r="I31" s="91"/>
      <c r="J31" s="91"/>
      <c r="K31" s="91"/>
      <c r="L31" s="91">
        <f t="shared" si="1"/>
        <v>0</v>
      </c>
      <c r="M31" s="91"/>
      <c r="N31" s="91">
        <f t="shared" si="2"/>
        <v>0</v>
      </c>
      <c r="O31" s="97" t="e">
        <f t="shared" si="0"/>
        <v>#DIV/0!</v>
      </c>
      <c r="P31" s="10"/>
      <c r="Q31" s="10"/>
    </row>
    <row r="32" spans="2:17" ht="13.5">
      <c r="B32" s="76"/>
      <c r="C32" s="68"/>
      <c r="D32" s="76"/>
      <c r="E32" s="3"/>
      <c r="F32" s="4"/>
      <c r="G32" s="10"/>
      <c r="H32" s="95"/>
      <c r="I32" s="91"/>
      <c r="J32" s="91"/>
      <c r="K32" s="91"/>
      <c r="L32" s="91">
        <f t="shared" si="1"/>
        <v>0</v>
      </c>
      <c r="M32" s="91"/>
      <c r="N32" s="91">
        <f t="shared" si="2"/>
        <v>0</v>
      </c>
      <c r="O32" s="97" t="e">
        <f t="shared" si="0"/>
        <v>#DIV/0!</v>
      </c>
      <c r="P32" s="10"/>
      <c r="Q32" s="10"/>
    </row>
    <row r="33" spans="2:17" ht="13.5">
      <c r="B33" s="76"/>
      <c r="C33" s="68"/>
      <c r="D33" s="76"/>
      <c r="E33" s="3"/>
      <c r="F33" s="4"/>
      <c r="G33" s="10"/>
      <c r="H33" s="95"/>
      <c r="I33" s="91"/>
      <c r="J33" s="91"/>
      <c r="K33" s="91"/>
      <c r="L33" s="91">
        <f t="shared" si="1"/>
        <v>0</v>
      </c>
      <c r="M33" s="91"/>
      <c r="N33" s="91">
        <f t="shared" si="2"/>
        <v>0</v>
      </c>
      <c r="O33" s="97" t="e">
        <f t="shared" si="0"/>
        <v>#DIV/0!</v>
      </c>
      <c r="P33" s="10"/>
      <c r="Q33" s="10"/>
    </row>
    <row r="34" spans="2:17" ht="13.5">
      <c r="B34" s="76"/>
      <c r="C34" s="68"/>
      <c r="D34" s="76"/>
      <c r="E34" s="3"/>
      <c r="F34" s="4"/>
      <c r="G34" s="10"/>
      <c r="H34" s="95"/>
      <c r="I34" s="91"/>
      <c r="J34" s="91"/>
      <c r="K34" s="91"/>
      <c r="L34" s="91">
        <f t="shared" si="1"/>
        <v>0</v>
      </c>
      <c r="M34" s="91"/>
      <c r="N34" s="91">
        <f t="shared" si="2"/>
        <v>0</v>
      </c>
      <c r="O34" s="97" t="e">
        <f t="shared" si="0"/>
        <v>#DIV/0!</v>
      </c>
      <c r="P34" s="10"/>
      <c r="Q34" s="10"/>
    </row>
    <row r="35" spans="2:17" ht="13.5">
      <c r="B35" s="76"/>
      <c r="C35" s="68"/>
      <c r="D35" s="76"/>
      <c r="E35" s="3"/>
      <c r="F35" s="4"/>
      <c r="G35" s="10"/>
      <c r="H35" s="95"/>
      <c r="I35" s="91"/>
      <c r="J35" s="91"/>
      <c r="K35" s="91"/>
      <c r="L35" s="91">
        <f t="shared" si="1"/>
        <v>0</v>
      </c>
      <c r="M35" s="91"/>
      <c r="N35" s="91">
        <f t="shared" si="2"/>
        <v>0</v>
      </c>
      <c r="O35" s="97" t="e">
        <f t="shared" si="0"/>
        <v>#DIV/0!</v>
      </c>
      <c r="P35" s="10"/>
      <c r="Q35" s="10"/>
    </row>
    <row r="36" spans="2:17" ht="13.5">
      <c r="B36" s="76"/>
      <c r="C36" s="68"/>
      <c r="D36" s="76"/>
      <c r="E36" s="3"/>
      <c r="F36" s="4"/>
      <c r="G36" s="10"/>
      <c r="H36" s="95"/>
      <c r="I36" s="91"/>
      <c r="J36" s="91"/>
      <c r="K36" s="91"/>
      <c r="L36" s="91">
        <f t="shared" si="1"/>
        <v>0</v>
      </c>
      <c r="M36" s="91"/>
      <c r="N36" s="91">
        <f t="shared" si="2"/>
        <v>0</v>
      </c>
      <c r="O36" s="97" t="e">
        <f t="shared" si="0"/>
        <v>#DIV/0!</v>
      </c>
      <c r="P36" s="10"/>
      <c r="Q36" s="10"/>
    </row>
    <row r="37" spans="2:17" ht="13.5">
      <c r="B37" s="76"/>
      <c r="C37" s="68"/>
      <c r="D37" s="76"/>
      <c r="E37" s="3"/>
      <c r="F37" s="4"/>
      <c r="G37" s="10"/>
      <c r="H37" s="95"/>
      <c r="I37" s="91"/>
      <c r="J37" s="91"/>
      <c r="K37" s="91"/>
      <c r="L37" s="91">
        <f t="shared" si="1"/>
        <v>0</v>
      </c>
      <c r="M37" s="91"/>
      <c r="N37" s="91">
        <f t="shared" si="2"/>
        <v>0</v>
      </c>
      <c r="O37" s="97" t="e">
        <f t="shared" si="0"/>
        <v>#DIV/0!</v>
      </c>
      <c r="P37" s="10"/>
      <c r="Q37" s="10"/>
    </row>
    <row r="38" spans="2:17" ht="13.5">
      <c r="B38" s="76"/>
      <c r="C38" s="68"/>
      <c r="D38" s="76"/>
      <c r="E38" s="3"/>
      <c r="F38" s="4"/>
      <c r="G38" s="10"/>
      <c r="H38" s="95"/>
      <c r="I38" s="91"/>
      <c r="J38" s="91"/>
      <c r="K38" s="91"/>
      <c r="L38" s="91">
        <f t="shared" si="1"/>
        <v>0</v>
      </c>
      <c r="M38" s="91"/>
      <c r="N38" s="91">
        <f t="shared" si="2"/>
        <v>0</v>
      </c>
      <c r="O38" s="97" t="e">
        <f t="shared" si="0"/>
        <v>#DIV/0!</v>
      </c>
      <c r="P38" s="10"/>
      <c r="Q38" s="10"/>
    </row>
    <row r="39" spans="2:17" ht="13.5">
      <c r="B39" s="76"/>
      <c r="C39" s="68"/>
      <c r="D39" s="76"/>
      <c r="E39" s="3"/>
      <c r="F39" s="4"/>
      <c r="G39" s="10"/>
      <c r="H39" s="95"/>
      <c r="I39" s="91"/>
      <c r="J39" s="91"/>
      <c r="K39" s="91"/>
      <c r="L39" s="91">
        <f t="shared" si="1"/>
        <v>0</v>
      </c>
      <c r="M39" s="91"/>
      <c r="N39" s="91">
        <f t="shared" si="2"/>
        <v>0</v>
      </c>
      <c r="O39" s="97" t="e">
        <f t="shared" si="0"/>
        <v>#DIV/0!</v>
      </c>
      <c r="P39" s="10"/>
      <c r="Q39" s="10"/>
    </row>
    <row r="40" spans="2:17" ht="13.5">
      <c r="B40" s="76"/>
      <c r="C40" s="68"/>
      <c r="D40" s="76"/>
      <c r="E40" s="3"/>
      <c r="F40" s="4"/>
      <c r="G40" s="10"/>
      <c r="H40" s="95"/>
      <c r="I40" s="91"/>
      <c r="J40" s="91"/>
      <c r="K40" s="91"/>
      <c r="L40" s="91">
        <f t="shared" si="1"/>
        <v>0</v>
      </c>
      <c r="M40" s="91"/>
      <c r="N40" s="91">
        <f t="shared" si="2"/>
        <v>0</v>
      </c>
      <c r="O40" s="97" t="e">
        <f t="shared" si="0"/>
        <v>#DIV/0!</v>
      </c>
      <c r="P40" s="10"/>
      <c r="Q40" s="10"/>
    </row>
    <row r="41" spans="2:17" ht="13.5">
      <c r="B41" s="76"/>
      <c r="C41" s="68"/>
      <c r="D41" s="76"/>
      <c r="E41" s="3"/>
      <c r="F41" s="4"/>
      <c r="G41" s="10"/>
      <c r="H41" s="95"/>
      <c r="I41" s="91"/>
      <c r="J41" s="91"/>
      <c r="K41" s="91"/>
      <c r="L41" s="91">
        <f t="shared" si="1"/>
        <v>0</v>
      </c>
      <c r="M41" s="91"/>
      <c r="N41" s="91">
        <f t="shared" si="2"/>
        <v>0</v>
      </c>
      <c r="O41" s="97" t="e">
        <f t="shared" si="0"/>
        <v>#DIV/0!</v>
      </c>
      <c r="P41" s="10"/>
      <c r="Q41" s="10"/>
    </row>
    <row r="42" spans="2:17" ht="13.5">
      <c r="B42" s="76"/>
      <c r="C42" s="68"/>
      <c r="D42" s="76"/>
      <c r="E42" s="3"/>
      <c r="F42" s="4"/>
      <c r="G42" s="10"/>
      <c r="H42" s="95"/>
      <c r="I42" s="91"/>
      <c r="J42" s="91"/>
      <c r="K42" s="91"/>
      <c r="L42" s="91">
        <f t="shared" si="1"/>
        <v>0</v>
      </c>
      <c r="M42" s="91"/>
      <c r="N42" s="91">
        <f t="shared" si="2"/>
        <v>0</v>
      </c>
      <c r="O42" s="97" t="e">
        <f t="shared" si="0"/>
        <v>#DIV/0!</v>
      </c>
      <c r="P42" s="10"/>
      <c r="Q42" s="10"/>
    </row>
    <row r="43" spans="2:17" ht="13.5">
      <c r="B43" s="76"/>
      <c r="C43" s="68"/>
      <c r="D43" s="76"/>
      <c r="E43" s="3"/>
      <c r="F43" s="4"/>
      <c r="G43" s="10"/>
      <c r="H43" s="95"/>
      <c r="I43" s="91"/>
      <c r="J43" s="91"/>
      <c r="K43" s="91"/>
      <c r="L43" s="91">
        <f t="shared" si="1"/>
        <v>0</v>
      </c>
      <c r="M43" s="91"/>
      <c r="N43" s="91">
        <f t="shared" si="2"/>
        <v>0</v>
      </c>
      <c r="O43" s="97" t="e">
        <f t="shared" si="0"/>
        <v>#DIV/0!</v>
      </c>
      <c r="P43" s="10"/>
      <c r="Q43" s="10"/>
    </row>
    <row r="44" spans="2:17" ht="13.5">
      <c r="B44" s="76"/>
      <c r="C44" s="68"/>
      <c r="D44" s="76"/>
      <c r="E44" s="3"/>
      <c r="F44" s="4"/>
      <c r="G44" s="10"/>
      <c r="H44" s="95"/>
      <c r="I44" s="91"/>
      <c r="J44" s="91"/>
      <c r="K44" s="91"/>
      <c r="L44" s="91">
        <f t="shared" si="1"/>
        <v>0</v>
      </c>
      <c r="M44" s="91"/>
      <c r="N44" s="91">
        <f t="shared" si="2"/>
        <v>0</v>
      </c>
      <c r="O44" s="97" t="e">
        <f t="shared" si="0"/>
        <v>#DIV/0!</v>
      </c>
      <c r="P44" s="10"/>
      <c r="Q44" s="10"/>
    </row>
    <row r="45" spans="2:17" ht="13.5">
      <c r="B45" s="76"/>
      <c r="C45" s="68"/>
      <c r="D45" s="76"/>
      <c r="E45" s="3"/>
      <c r="F45" s="4"/>
      <c r="G45" s="10"/>
      <c r="H45" s="95"/>
      <c r="I45" s="91"/>
      <c r="J45" s="91"/>
      <c r="K45" s="91"/>
      <c r="L45" s="91">
        <f t="shared" si="1"/>
        <v>0</v>
      </c>
      <c r="M45" s="91"/>
      <c r="N45" s="91">
        <f t="shared" si="2"/>
        <v>0</v>
      </c>
      <c r="O45" s="97" t="e">
        <f t="shared" si="0"/>
        <v>#DIV/0!</v>
      </c>
      <c r="P45" s="10"/>
      <c r="Q45" s="10"/>
    </row>
    <row r="46" spans="2:17" ht="13.5">
      <c r="B46" s="76"/>
      <c r="C46" s="68"/>
      <c r="D46" s="76"/>
      <c r="E46" s="3"/>
      <c r="F46" s="4"/>
      <c r="G46" s="10"/>
      <c r="H46" s="95"/>
      <c r="I46" s="91"/>
      <c r="J46" s="91"/>
      <c r="K46" s="91"/>
      <c r="L46" s="91">
        <f t="shared" si="1"/>
        <v>0</v>
      </c>
      <c r="M46" s="91"/>
      <c r="N46" s="91">
        <f t="shared" si="2"/>
        <v>0</v>
      </c>
      <c r="O46" s="97" t="e">
        <f t="shared" si="0"/>
        <v>#DIV/0!</v>
      </c>
      <c r="P46" s="10"/>
      <c r="Q46" s="10"/>
    </row>
    <row r="47" spans="2:17" ht="13.5">
      <c r="B47" s="76"/>
      <c r="C47" s="68"/>
      <c r="D47" s="76"/>
      <c r="E47" s="3"/>
      <c r="F47" s="4"/>
      <c r="G47" s="10"/>
      <c r="H47" s="95"/>
      <c r="I47" s="91"/>
      <c r="J47" s="91"/>
      <c r="K47" s="91"/>
      <c r="L47" s="91">
        <f t="shared" si="1"/>
        <v>0</v>
      </c>
      <c r="M47" s="91"/>
      <c r="N47" s="91">
        <f t="shared" si="2"/>
        <v>0</v>
      </c>
      <c r="O47" s="97" t="e">
        <f t="shared" si="0"/>
        <v>#DIV/0!</v>
      </c>
      <c r="P47" s="10"/>
      <c r="Q47" s="10"/>
    </row>
    <row r="48" spans="2:17" ht="13.5">
      <c r="B48" s="76"/>
      <c r="C48" s="68"/>
      <c r="D48" s="76"/>
      <c r="E48" s="3"/>
      <c r="F48" s="4"/>
      <c r="G48" s="10"/>
      <c r="H48" s="95"/>
      <c r="I48" s="91"/>
      <c r="J48" s="91"/>
      <c r="K48" s="91"/>
      <c r="L48" s="91">
        <f t="shared" si="1"/>
        <v>0</v>
      </c>
      <c r="M48" s="91"/>
      <c r="N48" s="91">
        <f t="shared" si="2"/>
        <v>0</v>
      </c>
      <c r="O48" s="97" t="e">
        <f t="shared" si="0"/>
        <v>#DIV/0!</v>
      </c>
      <c r="P48" s="10"/>
      <c r="Q48" s="10"/>
    </row>
    <row r="49" spans="2:17" ht="13.5">
      <c r="B49" s="76"/>
      <c r="C49" s="68"/>
      <c r="D49" s="76"/>
      <c r="E49" s="3"/>
      <c r="F49" s="4"/>
      <c r="G49" s="10"/>
      <c r="H49" s="95"/>
      <c r="I49" s="91"/>
      <c r="J49" s="91"/>
      <c r="K49" s="91"/>
      <c r="L49" s="91">
        <f t="shared" si="1"/>
        <v>0</v>
      </c>
      <c r="M49" s="91"/>
      <c r="N49" s="91">
        <f t="shared" si="2"/>
        <v>0</v>
      </c>
      <c r="O49" s="97" t="e">
        <f t="shared" si="0"/>
        <v>#DIV/0!</v>
      </c>
      <c r="P49" s="10"/>
      <c r="Q49" s="10"/>
    </row>
    <row r="50" spans="2:17" ht="13.5">
      <c r="B50" s="76"/>
      <c r="C50" s="68"/>
      <c r="D50" s="76"/>
      <c r="E50" s="3"/>
      <c r="F50" s="4"/>
      <c r="G50" s="10"/>
      <c r="H50" s="95"/>
      <c r="I50" s="91"/>
      <c r="J50" s="91"/>
      <c r="K50" s="91"/>
      <c r="L50" s="91">
        <f t="shared" si="1"/>
        <v>0</v>
      </c>
      <c r="M50" s="91"/>
      <c r="N50" s="91">
        <f t="shared" si="2"/>
        <v>0</v>
      </c>
      <c r="O50" s="97" t="e">
        <f t="shared" si="0"/>
        <v>#DIV/0!</v>
      </c>
      <c r="P50" s="10"/>
      <c r="Q50" s="10"/>
    </row>
    <row r="51" spans="2:17" ht="13.5">
      <c r="B51" s="76"/>
      <c r="C51" s="68"/>
      <c r="D51" s="76"/>
      <c r="E51" s="3"/>
      <c r="F51" s="4"/>
      <c r="G51" s="10"/>
      <c r="H51" s="95"/>
      <c r="I51" s="91"/>
      <c r="J51" s="91"/>
      <c r="K51" s="91"/>
      <c r="L51" s="91">
        <f t="shared" si="1"/>
        <v>0</v>
      </c>
      <c r="M51" s="91"/>
      <c r="N51" s="91">
        <f t="shared" si="2"/>
        <v>0</v>
      </c>
      <c r="O51" s="97" t="e">
        <f t="shared" si="0"/>
        <v>#DIV/0!</v>
      </c>
      <c r="P51" s="10"/>
      <c r="Q51" s="10"/>
    </row>
    <row r="52" spans="2:17" ht="13.5">
      <c r="B52" s="76"/>
      <c r="C52" s="68"/>
      <c r="D52" s="76"/>
      <c r="E52" s="3"/>
      <c r="F52" s="4"/>
      <c r="G52" s="10"/>
      <c r="H52" s="95"/>
      <c r="I52" s="91"/>
      <c r="J52" s="91"/>
      <c r="K52" s="91"/>
      <c r="L52" s="91">
        <f t="shared" si="1"/>
        <v>0</v>
      </c>
      <c r="M52" s="91"/>
      <c r="N52" s="91">
        <f t="shared" si="2"/>
        <v>0</v>
      </c>
      <c r="O52" s="97" t="e">
        <f t="shared" si="0"/>
        <v>#DIV/0!</v>
      </c>
      <c r="P52" s="10"/>
      <c r="Q52" s="10"/>
    </row>
    <row r="53" spans="2:17" ht="13.5">
      <c r="B53" s="76"/>
      <c r="C53" s="68"/>
      <c r="D53" s="76"/>
      <c r="E53" s="3"/>
      <c r="F53" s="4"/>
      <c r="G53" s="10"/>
      <c r="H53" s="95"/>
      <c r="I53" s="91"/>
      <c r="J53" s="91"/>
      <c r="K53" s="91"/>
      <c r="L53" s="91">
        <f t="shared" si="1"/>
        <v>0</v>
      </c>
      <c r="M53" s="91"/>
      <c r="N53" s="91">
        <f t="shared" si="2"/>
        <v>0</v>
      </c>
      <c r="O53" s="97" t="e">
        <f t="shared" si="0"/>
        <v>#DIV/0!</v>
      </c>
      <c r="P53" s="10"/>
      <c r="Q53" s="10"/>
    </row>
    <row r="54" spans="2:17" ht="13.5">
      <c r="B54" s="76"/>
      <c r="C54" s="68"/>
      <c r="D54" s="76"/>
      <c r="E54" s="3"/>
      <c r="F54" s="4"/>
      <c r="G54" s="10"/>
      <c r="H54" s="95"/>
      <c r="I54" s="91"/>
      <c r="J54" s="91"/>
      <c r="K54" s="91"/>
      <c r="L54" s="91">
        <f t="shared" si="1"/>
        <v>0</v>
      </c>
      <c r="M54" s="91"/>
      <c r="N54" s="91">
        <f t="shared" si="2"/>
        <v>0</v>
      </c>
      <c r="O54" s="97" t="e">
        <f t="shared" si="0"/>
        <v>#DIV/0!</v>
      </c>
      <c r="P54" s="10"/>
      <c r="Q54" s="10"/>
    </row>
    <row r="55" spans="2:17" ht="13.5">
      <c r="B55" s="76"/>
      <c r="C55" s="68"/>
      <c r="D55" s="76"/>
      <c r="E55" s="3"/>
      <c r="F55" s="4"/>
      <c r="G55" s="10"/>
      <c r="H55" s="95"/>
      <c r="I55" s="91"/>
      <c r="J55" s="91"/>
      <c r="K55" s="91"/>
      <c r="L55" s="91">
        <f t="shared" si="1"/>
        <v>0</v>
      </c>
      <c r="M55" s="91"/>
      <c r="N55" s="91">
        <f t="shared" si="2"/>
        <v>0</v>
      </c>
      <c r="O55" s="97" t="e">
        <f t="shared" si="0"/>
        <v>#DIV/0!</v>
      </c>
      <c r="P55" s="10"/>
      <c r="Q55" s="10"/>
    </row>
    <row r="56" spans="2:17" ht="13.5">
      <c r="B56" s="76"/>
      <c r="C56" s="68"/>
      <c r="D56" s="76"/>
      <c r="E56" s="3"/>
      <c r="F56" s="4"/>
      <c r="G56" s="10"/>
      <c r="H56" s="95"/>
      <c r="I56" s="91"/>
      <c r="J56" s="91"/>
      <c r="K56" s="91"/>
      <c r="L56" s="91">
        <f t="shared" si="1"/>
        <v>0</v>
      </c>
      <c r="M56" s="91"/>
      <c r="N56" s="91">
        <f t="shared" si="2"/>
        <v>0</v>
      </c>
      <c r="O56" s="97" t="e">
        <f t="shared" si="0"/>
        <v>#DIV/0!</v>
      </c>
      <c r="P56" s="10"/>
      <c r="Q56" s="10"/>
    </row>
    <row r="57" spans="2:17" ht="13.5">
      <c r="B57" s="76"/>
      <c r="C57" s="68"/>
      <c r="D57" s="76"/>
      <c r="E57" s="3"/>
      <c r="F57" s="4"/>
      <c r="G57" s="10"/>
      <c r="H57" s="95"/>
      <c r="I57" s="91"/>
      <c r="J57" s="91"/>
      <c r="K57" s="91"/>
      <c r="L57" s="91">
        <f t="shared" si="1"/>
        <v>0</v>
      </c>
      <c r="M57" s="91"/>
      <c r="N57" s="91">
        <f t="shared" si="2"/>
        <v>0</v>
      </c>
      <c r="O57" s="97" t="e">
        <f t="shared" si="0"/>
        <v>#DIV/0!</v>
      </c>
      <c r="P57" s="10"/>
      <c r="Q57" s="10"/>
    </row>
    <row r="58" spans="2:17" ht="13.5">
      <c r="B58" s="76"/>
      <c r="C58" s="68"/>
      <c r="D58" s="76"/>
      <c r="E58" s="3"/>
      <c r="F58" s="4"/>
      <c r="G58" s="10"/>
      <c r="H58" s="95"/>
      <c r="I58" s="91"/>
      <c r="J58" s="91"/>
      <c r="K58" s="91"/>
      <c r="L58" s="91">
        <f t="shared" si="1"/>
        <v>0</v>
      </c>
      <c r="M58" s="91"/>
      <c r="N58" s="91">
        <f t="shared" si="2"/>
        <v>0</v>
      </c>
      <c r="O58" s="97" t="e">
        <f t="shared" si="0"/>
        <v>#DIV/0!</v>
      </c>
      <c r="P58" s="10"/>
      <c r="Q58" s="10"/>
    </row>
    <row r="59" spans="2:17" ht="13.5">
      <c r="B59" s="126" t="s">
        <v>131</v>
      </c>
      <c r="C59" s="127"/>
      <c r="D59" s="127"/>
      <c r="E59" s="127"/>
      <c r="F59" s="127"/>
      <c r="G59" s="127"/>
      <c r="H59" s="128"/>
      <c r="I59" s="79">
        <f aca="true" t="shared" si="3" ref="I59:N59">SUM(I7:I58)</f>
        <v>0</v>
      </c>
      <c r="J59" s="79">
        <f t="shared" si="3"/>
        <v>0</v>
      </c>
      <c r="K59" s="79">
        <f t="shared" si="3"/>
        <v>0</v>
      </c>
      <c r="L59" s="79">
        <f t="shared" si="3"/>
        <v>0</v>
      </c>
      <c r="M59" s="79">
        <f t="shared" si="3"/>
        <v>0</v>
      </c>
      <c r="N59" s="79">
        <f t="shared" si="3"/>
        <v>0</v>
      </c>
      <c r="O59" s="98" t="e">
        <f t="shared" si="0"/>
        <v>#DIV/0!</v>
      </c>
      <c r="P59" s="21"/>
      <c r="Q59" s="21"/>
    </row>
  </sheetData>
  <sheetProtection/>
  <mergeCells count="12">
    <mergeCell ref="Q5:Q6"/>
    <mergeCell ref="B6:C6"/>
    <mergeCell ref="D6:E6"/>
    <mergeCell ref="F6:G6"/>
    <mergeCell ref="B5:H5"/>
    <mergeCell ref="I5:L5"/>
    <mergeCell ref="M5:M6"/>
    <mergeCell ref="N5:N6"/>
    <mergeCell ref="O5:O6"/>
    <mergeCell ref="B3:C3"/>
    <mergeCell ref="P5:P6"/>
    <mergeCell ref="B59:H5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9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4.140625" style="6" customWidth="1"/>
    <col min="3" max="3" width="16.421875" style="0" customWidth="1"/>
    <col min="4" max="4" width="4.28125" style="6" customWidth="1"/>
    <col min="5" max="5" width="16.421875" style="0" customWidth="1"/>
    <col min="6" max="6" width="4.28125" style="6" customWidth="1"/>
    <col min="7" max="7" width="16.421875" style="0" customWidth="1"/>
    <col min="8" max="8" width="13.00390625" style="6" customWidth="1"/>
    <col min="9" max="9" width="6.57421875" style="6" customWidth="1"/>
    <col min="10" max="10" width="8.57421875" style="6" customWidth="1"/>
    <col min="11" max="12" width="6.57421875" style="6" customWidth="1"/>
    <col min="13" max="13" width="6.00390625" style="0" customWidth="1"/>
    <col min="14" max="23" width="6.140625" style="0" customWidth="1"/>
    <col min="24" max="24" width="2.7109375" style="0" customWidth="1"/>
  </cols>
  <sheetData>
    <row r="1" spans="1:15" ht="17.25">
      <c r="A1" s="108" t="s">
        <v>173</v>
      </c>
      <c r="D1"/>
      <c r="M1" s="6"/>
      <c r="N1" s="6"/>
      <c r="O1" s="6"/>
    </row>
    <row r="3" spans="2:23" ht="20.25" customHeight="1">
      <c r="B3" s="118" t="s">
        <v>8</v>
      </c>
      <c r="C3" s="119"/>
      <c r="D3" s="119"/>
      <c r="E3" s="119"/>
      <c r="F3" s="119"/>
      <c r="G3" s="119"/>
      <c r="H3" s="125"/>
      <c r="I3" s="12" t="s">
        <v>148</v>
      </c>
      <c r="J3" s="12" t="s">
        <v>149</v>
      </c>
      <c r="K3" s="12" t="s">
        <v>150</v>
      </c>
      <c r="L3" s="12" t="s">
        <v>151</v>
      </c>
      <c r="M3" s="12" t="s">
        <v>152</v>
      </c>
      <c r="N3" s="118" t="s">
        <v>158</v>
      </c>
      <c r="O3" s="119"/>
      <c r="P3" s="119"/>
      <c r="Q3" s="119"/>
      <c r="R3" s="119"/>
      <c r="S3" s="119"/>
      <c r="T3" s="119"/>
      <c r="U3" s="119"/>
      <c r="V3" s="119"/>
      <c r="W3" s="125"/>
    </row>
    <row r="4" spans="2:23" ht="17.25" customHeight="1">
      <c r="B4" s="131" t="s">
        <v>0</v>
      </c>
      <c r="C4" s="132"/>
      <c r="D4" s="131" t="s">
        <v>1</v>
      </c>
      <c r="E4" s="132"/>
      <c r="F4" s="131" t="s">
        <v>1</v>
      </c>
      <c r="G4" s="132"/>
      <c r="H4" s="116" t="s">
        <v>75</v>
      </c>
      <c r="I4" s="116" t="s">
        <v>162</v>
      </c>
      <c r="J4" s="116" t="s">
        <v>19</v>
      </c>
      <c r="K4" s="116" t="s">
        <v>168</v>
      </c>
      <c r="L4" s="116" t="s">
        <v>165</v>
      </c>
      <c r="M4" s="116" t="s">
        <v>18</v>
      </c>
      <c r="N4" s="131" t="s">
        <v>13</v>
      </c>
      <c r="O4" s="132"/>
      <c r="P4" s="131" t="s">
        <v>14</v>
      </c>
      <c r="Q4" s="132"/>
      <c r="R4" s="131" t="s">
        <v>17</v>
      </c>
      <c r="S4" s="132"/>
      <c r="T4" s="131" t="s">
        <v>15</v>
      </c>
      <c r="U4" s="132"/>
      <c r="V4" s="131" t="s">
        <v>16</v>
      </c>
      <c r="W4" s="132"/>
    </row>
    <row r="5" spans="2:23" ht="17.25" customHeight="1">
      <c r="B5" s="114"/>
      <c r="C5" s="115"/>
      <c r="D5" s="114"/>
      <c r="E5" s="115"/>
      <c r="F5" s="114"/>
      <c r="G5" s="115"/>
      <c r="H5" s="117"/>
      <c r="I5" s="117"/>
      <c r="J5" s="117"/>
      <c r="K5" s="117"/>
      <c r="L5" s="117"/>
      <c r="M5" s="117"/>
      <c r="N5" s="133" t="s">
        <v>153</v>
      </c>
      <c r="O5" s="134"/>
      <c r="P5" s="133" t="s">
        <v>154</v>
      </c>
      <c r="Q5" s="134"/>
      <c r="R5" s="133" t="s">
        <v>155</v>
      </c>
      <c r="S5" s="134"/>
      <c r="T5" s="133" t="s">
        <v>156</v>
      </c>
      <c r="U5" s="134"/>
      <c r="V5" s="133" t="s">
        <v>157</v>
      </c>
      <c r="W5" s="134"/>
    </row>
    <row r="6" spans="2:23" ht="54.75" customHeight="1">
      <c r="B6" s="133"/>
      <c r="C6" s="134"/>
      <c r="D6" s="133"/>
      <c r="E6" s="134"/>
      <c r="F6" s="133"/>
      <c r="G6" s="134"/>
      <c r="H6" s="135"/>
      <c r="I6" s="135"/>
      <c r="J6" s="135"/>
      <c r="K6" s="135"/>
      <c r="L6" s="135"/>
      <c r="M6" s="135"/>
      <c r="N6" s="77" t="s">
        <v>167</v>
      </c>
      <c r="O6" s="77" t="s">
        <v>159</v>
      </c>
      <c r="P6" s="77" t="s">
        <v>167</v>
      </c>
      <c r="Q6" s="77" t="s">
        <v>159</v>
      </c>
      <c r="R6" s="77" t="s">
        <v>167</v>
      </c>
      <c r="S6" s="77" t="s">
        <v>159</v>
      </c>
      <c r="T6" s="77" t="s">
        <v>167</v>
      </c>
      <c r="U6" s="77" t="s">
        <v>159</v>
      </c>
      <c r="V6" s="77" t="s">
        <v>167</v>
      </c>
      <c r="W6" s="77" t="s">
        <v>159</v>
      </c>
    </row>
    <row r="7" spans="2:23" ht="13.5">
      <c r="B7" s="41">
        <v>1</v>
      </c>
      <c r="C7" s="67" t="s">
        <v>84</v>
      </c>
      <c r="D7" s="41">
        <v>1.1</v>
      </c>
      <c r="E7" s="1" t="s">
        <v>90</v>
      </c>
      <c r="F7" s="2" t="s">
        <v>79</v>
      </c>
      <c r="G7" s="9" t="s">
        <v>92</v>
      </c>
      <c r="H7" s="109" t="s">
        <v>78</v>
      </c>
      <c r="I7" s="87">
        <f>SUM(N7,P7,R7,T7,V7)*12</f>
        <v>1560</v>
      </c>
      <c r="J7" s="87">
        <f>K7*60/I7</f>
        <v>9.23076923076923</v>
      </c>
      <c r="K7" s="87">
        <f>SUM(O7,Q7,S7,U7,W7)*12</f>
        <v>240</v>
      </c>
      <c r="L7" s="80">
        <f>K7/$K$29</f>
        <v>0.026350461133069828</v>
      </c>
      <c r="M7" s="99">
        <f>COUNT(N7,P7,R7,T7,V7)</f>
        <v>4</v>
      </c>
      <c r="N7" s="99">
        <v>30</v>
      </c>
      <c r="O7" s="99">
        <v>5</v>
      </c>
      <c r="P7" s="99">
        <v>10</v>
      </c>
      <c r="Q7" s="99">
        <v>5</v>
      </c>
      <c r="R7" s="99"/>
      <c r="S7" s="99"/>
      <c r="T7" s="99">
        <v>30</v>
      </c>
      <c r="U7" s="99">
        <v>5</v>
      </c>
      <c r="V7" s="99">
        <v>60</v>
      </c>
      <c r="W7" s="99">
        <v>5</v>
      </c>
    </row>
    <row r="8" spans="2:23" ht="13.5">
      <c r="B8" s="42"/>
      <c r="C8" s="68"/>
      <c r="D8" s="42"/>
      <c r="E8" s="3"/>
      <c r="F8" s="4" t="s">
        <v>110</v>
      </c>
      <c r="G8" s="10" t="s">
        <v>86</v>
      </c>
      <c r="H8" s="110"/>
      <c r="I8" s="88">
        <f aca="true" t="shared" si="0" ref="I8:I28">SUM(N8,P8,R8,T8,V8)*12</f>
        <v>1560</v>
      </c>
      <c r="J8" s="88">
        <f aca="true" t="shared" si="1" ref="J8:J28">K8*60/I8</f>
        <v>4.615384615384615</v>
      </c>
      <c r="K8" s="88">
        <f aca="true" t="shared" si="2" ref="K8:K27">SUM(O8,Q8,S8,U8,W8)*12</f>
        <v>120</v>
      </c>
      <c r="L8" s="82">
        <f aca="true" t="shared" si="3" ref="L8:L28">K8/$K$29</f>
        <v>0.013175230566534914</v>
      </c>
      <c r="M8" s="100">
        <f aca="true" t="shared" si="4" ref="M8:M29">COUNT(N8,P8,R8,T8,V8)</f>
        <v>4</v>
      </c>
      <c r="N8" s="100">
        <v>30</v>
      </c>
      <c r="O8" s="100">
        <v>3</v>
      </c>
      <c r="P8" s="100">
        <v>10</v>
      </c>
      <c r="Q8" s="100">
        <v>1</v>
      </c>
      <c r="R8" s="100"/>
      <c r="S8" s="100"/>
      <c r="T8" s="100">
        <v>30</v>
      </c>
      <c r="U8" s="100">
        <v>3</v>
      </c>
      <c r="V8" s="100">
        <v>60</v>
      </c>
      <c r="W8" s="100">
        <v>3</v>
      </c>
    </row>
    <row r="9" spans="2:23" ht="13.5">
      <c r="B9" s="42"/>
      <c r="C9" s="68"/>
      <c r="D9" s="42"/>
      <c r="E9" s="3"/>
      <c r="F9" s="4" t="s">
        <v>111</v>
      </c>
      <c r="G9" s="10" t="s">
        <v>85</v>
      </c>
      <c r="H9" s="110"/>
      <c r="I9" s="88">
        <f t="shared" si="0"/>
        <v>216</v>
      </c>
      <c r="J9" s="88">
        <f t="shared" si="1"/>
        <v>106.66666666666667</v>
      </c>
      <c r="K9" s="88">
        <f t="shared" si="2"/>
        <v>384</v>
      </c>
      <c r="L9" s="82">
        <f t="shared" si="3"/>
        <v>0.04216073781291173</v>
      </c>
      <c r="M9" s="100">
        <f t="shared" si="4"/>
        <v>4</v>
      </c>
      <c r="N9" s="100">
        <v>4</v>
      </c>
      <c r="O9" s="100">
        <v>10</v>
      </c>
      <c r="P9" s="100">
        <v>2</v>
      </c>
      <c r="Q9" s="100">
        <v>2</v>
      </c>
      <c r="R9" s="100"/>
      <c r="S9" s="100"/>
      <c r="T9" s="100">
        <v>4</v>
      </c>
      <c r="U9" s="100">
        <v>10</v>
      </c>
      <c r="V9" s="100">
        <v>8</v>
      </c>
      <c r="W9" s="100">
        <v>10</v>
      </c>
    </row>
    <row r="10" spans="2:23" ht="13.5">
      <c r="B10" s="42"/>
      <c r="C10" s="68"/>
      <c r="D10" s="42"/>
      <c r="E10" s="3"/>
      <c r="F10" s="4" t="s">
        <v>112</v>
      </c>
      <c r="G10" s="10" t="s">
        <v>87</v>
      </c>
      <c r="H10" s="110"/>
      <c r="I10" s="88">
        <f t="shared" si="0"/>
        <v>216</v>
      </c>
      <c r="J10" s="88">
        <f t="shared" si="1"/>
        <v>60</v>
      </c>
      <c r="K10" s="88">
        <f t="shared" si="2"/>
        <v>216</v>
      </c>
      <c r="L10" s="82">
        <f t="shared" si="3"/>
        <v>0.023715415019762844</v>
      </c>
      <c r="M10" s="100">
        <f t="shared" si="4"/>
        <v>4</v>
      </c>
      <c r="N10" s="100">
        <v>4</v>
      </c>
      <c r="O10" s="100">
        <v>5</v>
      </c>
      <c r="P10" s="100">
        <v>2</v>
      </c>
      <c r="Q10" s="100">
        <v>3</v>
      </c>
      <c r="R10" s="100"/>
      <c r="S10" s="100"/>
      <c r="T10" s="100">
        <v>4</v>
      </c>
      <c r="U10" s="100">
        <v>5</v>
      </c>
      <c r="V10" s="100">
        <v>8</v>
      </c>
      <c r="W10" s="100">
        <v>5</v>
      </c>
    </row>
    <row r="11" spans="2:23" ht="13.5">
      <c r="B11" s="42"/>
      <c r="C11" s="68"/>
      <c r="D11" s="42"/>
      <c r="E11" s="3"/>
      <c r="F11" s="4" t="s">
        <v>113</v>
      </c>
      <c r="G11" s="10" t="s">
        <v>88</v>
      </c>
      <c r="H11" s="110"/>
      <c r="I11" s="88">
        <f t="shared" si="0"/>
        <v>216</v>
      </c>
      <c r="J11" s="88">
        <f t="shared" si="1"/>
        <v>60</v>
      </c>
      <c r="K11" s="88">
        <f t="shared" si="2"/>
        <v>216</v>
      </c>
      <c r="L11" s="82">
        <f t="shared" si="3"/>
        <v>0.023715415019762844</v>
      </c>
      <c r="M11" s="100">
        <f t="shared" si="4"/>
        <v>4</v>
      </c>
      <c r="N11" s="100">
        <v>4</v>
      </c>
      <c r="O11" s="100">
        <v>5</v>
      </c>
      <c r="P11" s="100">
        <v>2</v>
      </c>
      <c r="Q11" s="100">
        <v>3</v>
      </c>
      <c r="R11" s="100"/>
      <c r="S11" s="100"/>
      <c r="T11" s="100">
        <v>4</v>
      </c>
      <c r="U11" s="100">
        <v>5</v>
      </c>
      <c r="V11" s="100">
        <v>8</v>
      </c>
      <c r="W11" s="100">
        <v>5</v>
      </c>
    </row>
    <row r="12" spans="2:23" ht="13.5">
      <c r="B12" s="42"/>
      <c r="C12" s="68"/>
      <c r="D12" s="42"/>
      <c r="E12" s="3"/>
      <c r="F12" s="4" t="s">
        <v>114</v>
      </c>
      <c r="G12" s="10" t="s">
        <v>91</v>
      </c>
      <c r="H12" s="110"/>
      <c r="I12" s="88">
        <f t="shared" si="0"/>
        <v>216</v>
      </c>
      <c r="J12" s="88">
        <f t="shared" si="1"/>
        <v>60</v>
      </c>
      <c r="K12" s="88">
        <f t="shared" si="2"/>
        <v>216</v>
      </c>
      <c r="L12" s="82">
        <f t="shared" si="3"/>
        <v>0.023715415019762844</v>
      </c>
      <c r="M12" s="100">
        <f t="shared" si="4"/>
        <v>4</v>
      </c>
      <c r="N12" s="100">
        <v>4</v>
      </c>
      <c r="O12" s="100">
        <v>5</v>
      </c>
      <c r="P12" s="100">
        <v>2</v>
      </c>
      <c r="Q12" s="100">
        <v>3</v>
      </c>
      <c r="R12" s="100"/>
      <c r="S12" s="100"/>
      <c r="T12" s="100">
        <v>4</v>
      </c>
      <c r="U12" s="100">
        <v>5</v>
      </c>
      <c r="V12" s="100">
        <v>8</v>
      </c>
      <c r="W12" s="100">
        <v>5</v>
      </c>
    </row>
    <row r="13" spans="2:23" ht="13.5">
      <c r="B13" s="45"/>
      <c r="C13" s="69"/>
      <c r="D13" s="45"/>
      <c r="E13" s="5"/>
      <c r="F13" s="70" t="s">
        <v>115</v>
      </c>
      <c r="G13" s="11" t="s">
        <v>89</v>
      </c>
      <c r="H13" s="113"/>
      <c r="I13" s="89">
        <f t="shared" si="0"/>
        <v>96</v>
      </c>
      <c r="J13" s="89">
        <f t="shared" si="1"/>
        <v>90</v>
      </c>
      <c r="K13" s="89">
        <f t="shared" si="2"/>
        <v>144</v>
      </c>
      <c r="L13" s="85">
        <f t="shared" si="3"/>
        <v>0.015810276679841896</v>
      </c>
      <c r="M13" s="101">
        <f t="shared" si="4"/>
        <v>3</v>
      </c>
      <c r="N13" s="101">
        <v>2</v>
      </c>
      <c r="O13" s="101">
        <v>3</v>
      </c>
      <c r="P13" s="101"/>
      <c r="Q13" s="101">
        <v>3</v>
      </c>
      <c r="R13" s="101"/>
      <c r="S13" s="101"/>
      <c r="T13" s="101">
        <v>2</v>
      </c>
      <c r="U13" s="101">
        <v>3</v>
      </c>
      <c r="V13" s="101">
        <v>4</v>
      </c>
      <c r="W13" s="101">
        <v>3</v>
      </c>
    </row>
    <row r="14" spans="2:23" ht="13.5">
      <c r="B14" s="41">
        <v>2</v>
      </c>
      <c r="C14" s="67" t="s">
        <v>93</v>
      </c>
      <c r="D14" s="41">
        <v>2.1</v>
      </c>
      <c r="E14" s="1" t="s">
        <v>103</v>
      </c>
      <c r="F14" s="2" t="s">
        <v>104</v>
      </c>
      <c r="G14" s="9" t="s">
        <v>94</v>
      </c>
      <c r="H14" s="109" t="s">
        <v>78</v>
      </c>
      <c r="I14" s="87">
        <f t="shared" si="0"/>
        <v>98</v>
      </c>
      <c r="J14" s="87">
        <f t="shared" si="1"/>
        <v>73.46938775510205</v>
      </c>
      <c r="K14" s="87">
        <f t="shared" si="2"/>
        <v>120</v>
      </c>
      <c r="L14" s="80">
        <f t="shared" si="3"/>
        <v>0.013175230566534914</v>
      </c>
      <c r="M14" s="99">
        <f t="shared" si="4"/>
        <v>2</v>
      </c>
      <c r="N14" s="99"/>
      <c r="O14" s="99"/>
      <c r="P14" s="99"/>
      <c r="Q14" s="99"/>
      <c r="R14" s="99">
        <v>4.083333333333333</v>
      </c>
      <c r="S14" s="99">
        <v>5</v>
      </c>
      <c r="T14" s="99">
        <v>4.083333333333333</v>
      </c>
      <c r="U14" s="99">
        <v>5</v>
      </c>
      <c r="V14" s="99"/>
      <c r="W14" s="99"/>
    </row>
    <row r="15" spans="2:23" ht="13.5">
      <c r="B15" s="42"/>
      <c r="C15" s="68"/>
      <c r="D15" s="42"/>
      <c r="E15" s="3"/>
      <c r="F15" s="4" t="s">
        <v>80</v>
      </c>
      <c r="G15" s="10" t="s">
        <v>95</v>
      </c>
      <c r="H15" s="110"/>
      <c r="I15" s="88">
        <f t="shared" si="0"/>
        <v>98</v>
      </c>
      <c r="J15" s="88">
        <f t="shared" si="1"/>
        <v>220.40816326530611</v>
      </c>
      <c r="K15" s="88">
        <f t="shared" si="2"/>
        <v>360</v>
      </c>
      <c r="L15" s="82">
        <f t="shared" si="3"/>
        <v>0.039525691699604744</v>
      </c>
      <c r="M15" s="100">
        <f t="shared" si="4"/>
        <v>2</v>
      </c>
      <c r="N15" s="100"/>
      <c r="O15" s="100"/>
      <c r="P15" s="100"/>
      <c r="Q15" s="100"/>
      <c r="R15" s="100">
        <v>4.083333333333333</v>
      </c>
      <c r="S15" s="100">
        <v>15</v>
      </c>
      <c r="T15" s="100">
        <v>4.083333333333333</v>
      </c>
      <c r="U15" s="100">
        <v>15</v>
      </c>
      <c r="V15" s="100"/>
      <c r="W15" s="100"/>
    </row>
    <row r="16" spans="2:23" ht="13.5">
      <c r="B16" s="42"/>
      <c r="C16" s="68"/>
      <c r="D16" s="42"/>
      <c r="E16" s="3"/>
      <c r="F16" s="4" t="s">
        <v>81</v>
      </c>
      <c r="G16" s="10" t="s">
        <v>96</v>
      </c>
      <c r="H16" s="110"/>
      <c r="I16" s="88">
        <f t="shared" si="0"/>
        <v>98</v>
      </c>
      <c r="J16" s="88">
        <f t="shared" si="1"/>
        <v>293.8775510204082</v>
      </c>
      <c r="K16" s="88">
        <f t="shared" si="2"/>
        <v>480</v>
      </c>
      <c r="L16" s="82">
        <f t="shared" si="3"/>
        <v>0.052700922266139656</v>
      </c>
      <c r="M16" s="100">
        <f t="shared" si="4"/>
        <v>2</v>
      </c>
      <c r="N16" s="100"/>
      <c r="O16" s="100"/>
      <c r="P16" s="100"/>
      <c r="Q16" s="100"/>
      <c r="R16" s="100">
        <v>4.083333333333333</v>
      </c>
      <c r="S16" s="100">
        <v>20</v>
      </c>
      <c r="T16" s="100">
        <v>4.083333333333333</v>
      </c>
      <c r="U16" s="100">
        <v>20</v>
      </c>
      <c r="V16" s="100"/>
      <c r="W16" s="100"/>
    </row>
    <row r="17" spans="2:23" ht="13.5">
      <c r="B17" s="42"/>
      <c r="C17" s="68"/>
      <c r="D17" s="42"/>
      <c r="E17" s="3"/>
      <c r="F17" s="4" t="s">
        <v>105</v>
      </c>
      <c r="G17" s="10" t="s">
        <v>97</v>
      </c>
      <c r="H17" s="110"/>
      <c r="I17" s="88">
        <f t="shared" si="0"/>
        <v>98</v>
      </c>
      <c r="J17" s="88">
        <f t="shared" si="1"/>
        <v>44.08163265306123</v>
      </c>
      <c r="K17" s="88">
        <f t="shared" si="2"/>
        <v>72</v>
      </c>
      <c r="L17" s="82">
        <f t="shared" si="3"/>
        <v>0.007905138339920948</v>
      </c>
      <c r="M17" s="100">
        <f t="shared" si="4"/>
        <v>2</v>
      </c>
      <c r="N17" s="100"/>
      <c r="O17" s="100"/>
      <c r="P17" s="100"/>
      <c r="Q17" s="100"/>
      <c r="R17" s="100">
        <v>4.083333333333333</v>
      </c>
      <c r="S17" s="100">
        <v>3</v>
      </c>
      <c r="T17" s="100">
        <v>4.083333333333333</v>
      </c>
      <c r="U17" s="100">
        <v>3</v>
      </c>
      <c r="V17" s="100"/>
      <c r="W17" s="100"/>
    </row>
    <row r="18" spans="2:23" ht="13.5">
      <c r="B18" s="42"/>
      <c r="C18" s="68"/>
      <c r="D18" s="42"/>
      <c r="E18" s="3"/>
      <c r="F18" s="4" t="s">
        <v>106</v>
      </c>
      <c r="G18" s="10" t="s">
        <v>98</v>
      </c>
      <c r="H18" s="110"/>
      <c r="I18" s="88">
        <f t="shared" si="0"/>
        <v>48</v>
      </c>
      <c r="J18" s="88">
        <f t="shared" si="1"/>
        <v>300</v>
      </c>
      <c r="K18" s="88">
        <f t="shared" si="2"/>
        <v>240</v>
      </c>
      <c r="L18" s="82">
        <f t="shared" si="3"/>
        <v>0.026350461133069828</v>
      </c>
      <c r="M18" s="100">
        <f t="shared" si="4"/>
        <v>2</v>
      </c>
      <c r="N18" s="100"/>
      <c r="O18" s="100"/>
      <c r="P18" s="100"/>
      <c r="Q18" s="100"/>
      <c r="R18" s="100">
        <v>2</v>
      </c>
      <c r="S18" s="100">
        <v>10</v>
      </c>
      <c r="T18" s="100">
        <v>2</v>
      </c>
      <c r="U18" s="100">
        <v>10</v>
      </c>
      <c r="V18" s="100"/>
      <c r="W18" s="100"/>
    </row>
    <row r="19" spans="2:23" ht="13.5">
      <c r="B19" s="42"/>
      <c r="C19" s="68"/>
      <c r="D19" s="43"/>
      <c r="E19" s="13"/>
      <c r="F19" s="4" t="s">
        <v>107</v>
      </c>
      <c r="G19" s="10" t="s">
        <v>99</v>
      </c>
      <c r="H19" s="111"/>
      <c r="I19" s="88">
        <f t="shared" si="0"/>
        <v>98</v>
      </c>
      <c r="J19" s="88">
        <f t="shared" si="1"/>
        <v>220.40816326530611</v>
      </c>
      <c r="K19" s="88">
        <f t="shared" si="2"/>
        <v>360</v>
      </c>
      <c r="L19" s="82">
        <f t="shared" si="3"/>
        <v>0.039525691699604744</v>
      </c>
      <c r="M19" s="100">
        <f t="shared" si="4"/>
        <v>2</v>
      </c>
      <c r="N19" s="100"/>
      <c r="O19" s="100"/>
      <c r="P19" s="100"/>
      <c r="Q19" s="100"/>
      <c r="R19" s="100">
        <v>4.083333333333333</v>
      </c>
      <c r="S19" s="100">
        <v>15</v>
      </c>
      <c r="T19" s="100">
        <v>4.083333333333333</v>
      </c>
      <c r="U19" s="100">
        <v>15</v>
      </c>
      <c r="V19" s="100"/>
      <c r="W19" s="100"/>
    </row>
    <row r="20" spans="2:23" ht="13.5">
      <c r="B20" s="42"/>
      <c r="C20" s="68"/>
      <c r="D20" s="42">
        <v>2.2</v>
      </c>
      <c r="E20" s="3" t="s">
        <v>101</v>
      </c>
      <c r="F20" s="43" t="s">
        <v>108</v>
      </c>
      <c r="G20" s="13" t="s">
        <v>100</v>
      </c>
      <c r="H20" s="112" t="s">
        <v>78</v>
      </c>
      <c r="I20" s="88">
        <f t="shared" si="0"/>
        <v>122</v>
      </c>
      <c r="J20" s="88">
        <f t="shared" si="1"/>
        <v>236.0655737704918</v>
      </c>
      <c r="K20" s="88">
        <f t="shared" si="2"/>
        <v>480</v>
      </c>
      <c r="L20" s="82">
        <f t="shared" si="3"/>
        <v>0.052700922266139656</v>
      </c>
      <c r="M20" s="100">
        <f t="shared" si="4"/>
        <v>3</v>
      </c>
      <c r="N20" s="100">
        <v>2</v>
      </c>
      <c r="O20" s="100">
        <v>10</v>
      </c>
      <c r="P20" s="100"/>
      <c r="Q20" s="100"/>
      <c r="R20" s="100">
        <v>4.083333333333333</v>
      </c>
      <c r="S20" s="100">
        <v>15</v>
      </c>
      <c r="T20" s="100">
        <v>4.083333333333333</v>
      </c>
      <c r="U20" s="100">
        <v>15</v>
      </c>
      <c r="V20" s="100"/>
      <c r="W20" s="100"/>
    </row>
    <row r="21" spans="2:23" ht="13.5">
      <c r="B21" s="42"/>
      <c r="C21" s="68"/>
      <c r="D21" s="42"/>
      <c r="E21" s="3"/>
      <c r="F21" s="4" t="s">
        <v>82</v>
      </c>
      <c r="G21" s="13" t="s">
        <v>116</v>
      </c>
      <c r="H21" s="110"/>
      <c r="I21" s="88">
        <f t="shared" si="0"/>
        <v>122</v>
      </c>
      <c r="J21" s="88">
        <f t="shared" si="1"/>
        <v>177.04918032786884</v>
      </c>
      <c r="K21" s="88">
        <f t="shared" si="2"/>
        <v>360</v>
      </c>
      <c r="L21" s="82">
        <f t="shared" si="3"/>
        <v>0.039525691699604744</v>
      </c>
      <c r="M21" s="100">
        <f t="shared" si="4"/>
        <v>3</v>
      </c>
      <c r="N21" s="100">
        <v>2</v>
      </c>
      <c r="O21" s="100">
        <v>10</v>
      </c>
      <c r="P21" s="100"/>
      <c r="Q21" s="100"/>
      <c r="R21" s="100">
        <v>4.083333333333333</v>
      </c>
      <c r="S21" s="100">
        <v>10</v>
      </c>
      <c r="T21" s="100">
        <v>4.083333333333333</v>
      </c>
      <c r="U21" s="100">
        <v>10</v>
      </c>
      <c r="V21" s="100"/>
      <c r="W21" s="100"/>
    </row>
    <row r="22" spans="2:23" ht="13.5">
      <c r="B22" s="42"/>
      <c r="C22" s="68"/>
      <c r="D22" s="42"/>
      <c r="E22" s="3"/>
      <c r="F22" s="43" t="s">
        <v>83</v>
      </c>
      <c r="G22" s="13" t="s">
        <v>117</v>
      </c>
      <c r="H22" s="110"/>
      <c r="I22" s="88">
        <f t="shared" si="0"/>
        <v>122</v>
      </c>
      <c r="J22" s="88">
        <f t="shared" si="1"/>
        <v>118.0327868852459</v>
      </c>
      <c r="K22" s="88">
        <f t="shared" si="2"/>
        <v>240</v>
      </c>
      <c r="L22" s="82">
        <f t="shared" si="3"/>
        <v>0.026350461133069828</v>
      </c>
      <c r="M22" s="100">
        <f t="shared" si="4"/>
        <v>3</v>
      </c>
      <c r="N22" s="100">
        <v>2</v>
      </c>
      <c r="O22" s="100">
        <v>10</v>
      </c>
      <c r="P22" s="100"/>
      <c r="Q22" s="100"/>
      <c r="R22" s="100">
        <v>4.083333333333333</v>
      </c>
      <c r="S22" s="100">
        <v>5</v>
      </c>
      <c r="T22" s="100">
        <v>4.083333333333333</v>
      </c>
      <c r="U22" s="100">
        <v>5</v>
      </c>
      <c r="V22" s="100"/>
      <c r="W22" s="100"/>
    </row>
    <row r="23" spans="2:23" ht="13.5">
      <c r="B23" s="42"/>
      <c r="C23" s="68"/>
      <c r="D23" s="42"/>
      <c r="E23" s="3"/>
      <c r="F23" s="4" t="s">
        <v>118</v>
      </c>
      <c r="G23" s="10" t="s">
        <v>109</v>
      </c>
      <c r="H23" s="110"/>
      <c r="I23" s="88">
        <f t="shared" si="0"/>
        <v>24</v>
      </c>
      <c r="J23" s="88">
        <f t="shared" si="1"/>
        <v>1800</v>
      </c>
      <c r="K23" s="88">
        <f t="shared" si="2"/>
        <v>720</v>
      </c>
      <c r="L23" s="82">
        <f t="shared" si="3"/>
        <v>0.07905138339920949</v>
      </c>
      <c r="M23" s="100">
        <f t="shared" si="4"/>
        <v>2</v>
      </c>
      <c r="N23" s="100"/>
      <c r="O23" s="100"/>
      <c r="P23" s="100"/>
      <c r="Q23" s="100"/>
      <c r="R23" s="100">
        <v>1</v>
      </c>
      <c r="S23" s="100">
        <v>30</v>
      </c>
      <c r="T23" s="100">
        <v>1</v>
      </c>
      <c r="U23" s="100">
        <v>30</v>
      </c>
      <c r="V23" s="100"/>
      <c r="W23" s="100"/>
    </row>
    <row r="24" spans="2:23" ht="13.5">
      <c r="B24" s="45"/>
      <c r="C24" s="69"/>
      <c r="D24" s="45"/>
      <c r="E24" s="5"/>
      <c r="F24" s="70" t="s">
        <v>119</v>
      </c>
      <c r="G24" s="11" t="s">
        <v>102</v>
      </c>
      <c r="H24" s="113"/>
      <c r="I24" s="89">
        <f t="shared" si="0"/>
        <v>24</v>
      </c>
      <c r="J24" s="89">
        <f t="shared" si="1"/>
        <v>600</v>
      </c>
      <c r="K24" s="89">
        <f t="shared" si="2"/>
        <v>240</v>
      </c>
      <c r="L24" s="85">
        <f t="shared" si="3"/>
        <v>0.026350461133069828</v>
      </c>
      <c r="M24" s="101">
        <f t="shared" si="4"/>
        <v>2</v>
      </c>
      <c r="N24" s="102"/>
      <c r="O24" s="102"/>
      <c r="P24" s="102"/>
      <c r="Q24" s="102"/>
      <c r="R24" s="102">
        <v>1</v>
      </c>
      <c r="S24" s="102">
        <v>10</v>
      </c>
      <c r="T24" s="102">
        <v>1</v>
      </c>
      <c r="U24" s="102">
        <v>10</v>
      </c>
      <c r="V24" s="102"/>
      <c r="W24" s="102"/>
    </row>
    <row r="25" spans="2:23" ht="13.5">
      <c r="B25" s="42">
        <v>3</v>
      </c>
      <c r="C25" s="3" t="s">
        <v>120</v>
      </c>
      <c r="D25" s="42">
        <v>3.1</v>
      </c>
      <c r="E25" s="3" t="s">
        <v>121</v>
      </c>
      <c r="F25" s="2" t="s">
        <v>126</v>
      </c>
      <c r="G25" s="9" t="s">
        <v>122</v>
      </c>
      <c r="H25" s="109" t="s">
        <v>77</v>
      </c>
      <c r="I25" s="87">
        <f t="shared" si="0"/>
        <v>24</v>
      </c>
      <c r="J25" s="87">
        <f t="shared" si="1"/>
        <v>300</v>
      </c>
      <c r="K25" s="87">
        <f t="shared" si="2"/>
        <v>120</v>
      </c>
      <c r="L25" s="80">
        <f t="shared" si="3"/>
        <v>0.013175230566534914</v>
      </c>
      <c r="M25" s="99">
        <f t="shared" si="4"/>
        <v>2</v>
      </c>
      <c r="N25" s="103">
        <v>1</v>
      </c>
      <c r="O25" s="103">
        <v>5</v>
      </c>
      <c r="P25" s="103"/>
      <c r="Q25" s="103"/>
      <c r="R25" s="103"/>
      <c r="S25" s="103"/>
      <c r="T25" s="103">
        <v>1</v>
      </c>
      <c r="U25" s="103">
        <v>5</v>
      </c>
      <c r="V25" s="103"/>
      <c r="W25" s="103"/>
    </row>
    <row r="26" spans="2:23" ht="13.5">
      <c r="B26" s="42"/>
      <c r="C26" s="3"/>
      <c r="D26" s="42"/>
      <c r="E26" s="3"/>
      <c r="F26" s="4" t="s">
        <v>127</v>
      </c>
      <c r="G26" s="10" t="s">
        <v>123</v>
      </c>
      <c r="H26" s="110"/>
      <c r="I26" s="88">
        <f t="shared" si="0"/>
        <v>24</v>
      </c>
      <c r="J26" s="88">
        <f t="shared" si="1"/>
        <v>3300</v>
      </c>
      <c r="K26" s="88">
        <f t="shared" si="2"/>
        <v>1320</v>
      </c>
      <c r="L26" s="82">
        <f t="shared" si="3"/>
        <v>0.14492753623188406</v>
      </c>
      <c r="M26" s="100">
        <f t="shared" si="4"/>
        <v>2</v>
      </c>
      <c r="N26" s="100">
        <v>1</v>
      </c>
      <c r="O26" s="100">
        <v>60</v>
      </c>
      <c r="P26" s="100"/>
      <c r="Q26" s="100"/>
      <c r="R26" s="100"/>
      <c r="S26" s="100"/>
      <c r="T26" s="100">
        <v>1</v>
      </c>
      <c r="U26" s="100">
        <v>50</v>
      </c>
      <c r="V26" s="100"/>
      <c r="W26" s="100"/>
    </row>
    <row r="27" spans="2:23" ht="13.5">
      <c r="B27" s="42"/>
      <c r="C27" s="3"/>
      <c r="D27" s="42"/>
      <c r="E27" s="3"/>
      <c r="F27" s="4" t="s">
        <v>128</v>
      </c>
      <c r="G27" s="10" t="s">
        <v>124</v>
      </c>
      <c r="H27" s="110"/>
      <c r="I27" s="88">
        <f t="shared" si="0"/>
        <v>24</v>
      </c>
      <c r="J27" s="88">
        <f t="shared" si="1"/>
        <v>2700</v>
      </c>
      <c r="K27" s="88">
        <f t="shared" si="2"/>
        <v>1080</v>
      </c>
      <c r="L27" s="82">
        <f t="shared" si="3"/>
        <v>0.11857707509881422</v>
      </c>
      <c r="M27" s="100">
        <f t="shared" si="4"/>
        <v>2</v>
      </c>
      <c r="N27" s="100">
        <v>1</v>
      </c>
      <c r="O27" s="100">
        <v>45</v>
      </c>
      <c r="P27" s="100"/>
      <c r="Q27" s="100"/>
      <c r="R27" s="100"/>
      <c r="S27" s="100"/>
      <c r="T27" s="100">
        <v>1</v>
      </c>
      <c r="U27" s="100">
        <v>45</v>
      </c>
      <c r="V27" s="100"/>
      <c r="W27" s="100"/>
    </row>
    <row r="28" spans="2:23" ht="13.5">
      <c r="B28" s="42"/>
      <c r="C28" s="3"/>
      <c r="D28" s="42"/>
      <c r="E28" s="3"/>
      <c r="F28" s="44" t="s">
        <v>129</v>
      </c>
      <c r="G28" s="10" t="s">
        <v>125</v>
      </c>
      <c r="H28" s="111"/>
      <c r="I28" s="89">
        <f t="shared" si="0"/>
        <v>24</v>
      </c>
      <c r="J28" s="89">
        <f t="shared" si="1"/>
        <v>3450</v>
      </c>
      <c r="K28" s="89">
        <f>SUM(O28,Q28,S28,U28,W28)*12</f>
        <v>1380</v>
      </c>
      <c r="L28" s="85">
        <f t="shared" si="3"/>
        <v>0.15151515151515152</v>
      </c>
      <c r="M28" s="101">
        <f t="shared" si="4"/>
        <v>2</v>
      </c>
      <c r="N28" s="102">
        <v>1</v>
      </c>
      <c r="O28" s="102">
        <v>40</v>
      </c>
      <c r="P28" s="102"/>
      <c r="Q28" s="102"/>
      <c r="R28" s="102"/>
      <c r="S28" s="102"/>
      <c r="T28" s="102">
        <v>1</v>
      </c>
      <c r="U28" s="102">
        <v>75</v>
      </c>
      <c r="V28" s="102"/>
      <c r="W28" s="102"/>
    </row>
    <row r="29" spans="2:23" ht="13.5">
      <c r="B29" s="118" t="s">
        <v>131</v>
      </c>
      <c r="C29" s="119"/>
      <c r="D29" s="119"/>
      <c r="E29" s="119"/>
      <c r="F29" s="119"/>
      <c r="G29" s="119"/>
      <c r="H29" s="125"/>
      <c r="I29" s="90">
        <f>SUM(I7:I28)</f>
        <v>5128</v>
      </c>
      <c r="J29" s="90">
        <f>SUM(J7:J28)</f>
        <v>14223.90525945561</v>
      </c>
      <c r="K29" s="90">
        <f>SUM(K7:K28)</f>
        <v>9108</v>
      </c>
      <c r="L29" s="86">
        <f>SUM(L7:L28)</f>
        <v>0.9999999999999999</v>
      </c>
      <c r="M29" s="104">
        <f t="shared" si="4"/>
        <v>5</v>
      </c>
      <c r="N29" s="105">
        <f aca="true" t="shared" si="5" ref="N29:W29">SUM(N7:N28)</f>
        <v>88</v>
      </c>
      <c r="O29" s="105">
        <f t="shared" si="5"/>
        <v>216</v>
      </c>
      <c r="P29" s="105">
        <f t="shared" si="5"/>
        <v>28</v>
      </c>
      <c r="Q29" s="105">
        <f t="shared" si="5"/>
        <v>20</v>
      </c>
      <c r="R29" s="105">
        <f t="shared" si="5"/>
        <v>36.666666666666664</v>
      </c>
      <c r="S29" s="105">
        <f t="shared" si="5"/>
        <v>138</v>
      </c>
      <c r="T29" s="105">
        <f>SUM(T7:T28)</f>
        <v>118.66666666666663</v>
      </c>
      <c r="U29" s="105">
        <f t="shared" si="5"/>
        <v>349</v>
      </c>
      <c r="V29" s="105">
        <f t="shared" si="5"/>
        <v>156</v>
      </c>
      <c r="W29" s="105">
        <f t="shared" si="5"/>
        <v>36</v>
      </c>
    </row>
  </sheetData>
  <sheetProtection/>
  <mergeCells count="26">
    <mergeCell ref="P5:Q5"/>
    <mergeCell ref="P4:Q4"/>
    <mergeCell ref="N3:W3"/>
    <mergeCell ref="R4:S4"/>
    <mergeCell ref="R5:S5"/>
    <mergeCell ref="T5:U5"/>
    <mergeCell ref="T4:U4"/>
    <mergeCell ref="V5:W5"/>
    <mergeCell ref="V4:W4"/>
    <mergeCell ref="I4:I6"/>
    <mergeCell ref="L4:L6"/>
    <mergeCell ref="M4:M6"/>
    <mergeCell ref="N5:O5"/>
    <mergeCell ref="N4:O4"/>
    <mergeCell ref="J4:J6"/>
    <mergeCell ref="K4:K6"/>
    <mergeCell ref="H25:H28"/>
    <mergeCell ref="B29:H29"/>
    <mergeCell ref="B3:H3"/>
    <mergeCell ref="B4:C6"/>
    <mergeCell ref="F4:G6"/>
    <mergeCell ref="D4:E6"/>
    <mergeCell ref="H7:H13"/>
    <mergeCell ref="H14:H19"/>
    <mergeCell ref="H20:H24"/>
    <mergeCell ref="H4:H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14" width="9.28125" style="0" customWidth="1"/>
    <col min="15" max="15" width="2.7109375" style="0" customWidth="1"/>
  </cols>
  <sheetData>
    <row r="1" spans="1:14" ht="17.25">
      <c r="A1" s="108" t="s">
        <v>174</v>
      </c>
      <c r="B1" s="6"/>
      <c r="F1" s="6"/>
      <c r="H1" s="6"/>
      <c r="I1" s="6"/>
      <c r="J1" s="6"/>
      <c r="K1" s="6"/>
      <c r="L1" s="6"/>
      <c r="M1" s="6"/>
      <c r="N1" s="6"/>
    </row>
    <row r="3" spans="2:14" ht="13.5">
      <c r="B3" s="182" t="s">
        <v>132</v>
      </c>
      <c r="C3" s="182"/>
      <c r="D3" s="182"/>
      <c r="E3" s="182"/>
      <c r="F3" s="182"/>
      <c r="G3" s="182"/>
      <c r="H3" s="182"/>
      <c r="L3" s="183" t="s">
        <v>48</v>
      </c>
      <c r="M3" s="183"/>
      <c r="N3" s="183"/>
    </row>
    <row r="5" spans="2:14" ht="13.5">
      <c r="B5" s="126" t="s">
        <v>20</v>
      </c>
      <c r="C5" s="127"/>
      <c r="D5" s="127"/>
      <c r="E5" s="128"/>
      <c r="I5" s="126" t="s">
        <v>30</v>
      </c>
      <c r="J5" s="127"/>
      <c r="K5" s="127"/>
      <c r="L5" s="127"/>
      <c r="M5" s="127"/>
      <c r="N5" s="128"/>
    </row>
    <row r="6" spans="2:14" ht="13.5">
      <c r="B6" s="184" t="s">
        <v>21</v>
      </c>
      <c r="C6" s="185"/>
      <c r="D6" s="179" t="s">
        <v>22</v>
      </c>
      <c r="E6" s="181"/>
      <c r="I6" s="179" t="s">
        <v>31</v>
      </c>
      <c r="J6" s="186"/>
      <c r="K6" s="187" t="s">
        <v>33</v>
      </c>
      <c r="L6" s="186"/>
      <c r="M6" s="188" t="s">
        <v>135</v>
      </c>
      <c r="N6" s="189"/>
    </row>
    <row r="7" spans="2:14" ht="34.5" customHeight="1">
      <c r="B7" s="172" t="s">
        <v>133</v>
      </c>
      <c r="C7" s="173"/>
      <c r="D7" s="165" t="s">
        <v>134</v>
      </c>
      <c r="E7" s="168"/>
      <c r="I7" s="174">
        <v>700</v>
      </c>
      <c r="J7" s="175"/>
      <c r="K7" s="176">
        <v>570</v>
      </c>
      <c r="L7" s="177"/>
      <c r="M7" s="178">
        <v>130</v>
      </c>
      <c r="N7" s="175"/>
    </row>
    <row r="8" ht="24.75" customHeight="1"/>
    <row r="9" spans="2:14" ht="13.5">
      <c r="B9" s="179" t="s">
        <v>36</v>
      </c>
      <c r="C9" s="180"/>
      <c r="D9" s="180"/>
      <c r="E9" s="181"/>
      <c r="G9" s="126" t="s">
        <v>49</v>
      </c>
      <c r="H9" s="127"/>
      <c r="I9" s="127"/>
      <c r="J9" s="127"/>
      <c r="K9" s="127"/>
      <c r="L9" s="127"/>
      <c r="M9" s="127"/>
      <c r="N9" s="128"/>
    </row>
    <row r="10" spans="2:14" ht="31.5" customHeight="1">
      <c r="B10" s="161" t="s">
        <v>34</v>
      </c>
      <c r="C10" s="162"/>
      <c r="D10" s="163" t="s">
        <v>35</v>
      </c>
      <c r="E10" s="164"/>
      <c r="G10" s="32" t="s">
        <v>23</v>
      </c>
      <c r="H10" s="32" t="s">
        <v>24</v>
      </c>
      <c r="I10" s="32" t="s">
        <v>25</v>
      </c>
      <c r="J10" s="32" t="s">
        <v>26</v>
      </c>
      <c r="K10" s="32" t="s">
        <v>27</v>
      </c>
      <c r="L10" s="32" t="s">
        <v>28</v>
      </c>
      <c r="M10" s="32" t="s">
        <v>29</v>
      </c>
      <c r="N10" s="32" t="s">
        <v>32</v>
      </c>
    </row>
    <row r="11" spans="2:14" ht="31.5" customHeight="1">
      <c r="B11" s="165" t="s">
        <v>136</v>
      </c>
      <c r="C11" s="166"/>
      <c r="D11" s="167" t="s">
        <v>137</v>
      </c>
      <c r="E11" s="168"/>
      <c r="G11" s="21"/>
      <c r="H11" s="21"/>
      <c r="I11" s="21"/>
      <c r="J11" s="75" t="s">
        <v>138</v>
      </c>
      <c r="K11" s="21"/>
      <c r="L11" s="21"/>
      <c r="M11" s="21"/>
      <c r="N11" s="21"/>
    </row>
    <row r="12" ht="24.75" customHeight="1"/>
    <row r="13" spans="2:14" ht="13.5">
      <c r="B13" s="169" t="s">
        <v>37</v>
      </c>
      <c r="C13" s="170"/>
      <c r="D13" s="170"/>
      <c r="E13" s="170"/>
      <c r="F13" s="170"/>
      <c r="G13" s="171"/>
      <c r="I13" s="169" t="s">
        <v>38</v>
      </c>
      <c r="J13" s="170"/>
      <c r="K13" s="170"/>
      <c r="L13" s="170"/>
      <c r="M13" s="170"/>
      <c r="N13" s="171"/>
    </row>
    <row r="14" spans="2:14" ht="21" customHeight="1">
      <c r="B14" s="152" t="s">
        <v>139</v>
      </c>
      <c r="C14" s="153"/>
      <c r="D14" s="153"/>
      <c r="E14" s="153"/>
      <c r="F14" s="153"/>
      <c r="G14" s="154"/>
      <c r="I14" s="156" t="s">
        <v>141</v>
      </c>
      <c r="J14" s="153"/>
      <c r="K14" s="153"/>
      <c r="L14" s="153"/>
      <c r="M14" s="153"/>
      <c r="N14" s="154"/>
    </row>
    <row r="15" spans="2:14" ht="21" customHeight="1">
      <c r="B15" s="139"/>
      <c r="C15" s="155"/>
      <c r="D15" s="155"/>
      <c r="E15" s="155"/>
      <c r="F15" s="155"/>
      <c r="G15" s="141"/>
      <c r="I15" s="139"/>
      <c r="J15" s="140"/>
      <c r="K15" s="140"/>
      <c r="L15" s="140"/>
      <c r="M15" s="140"/>
      <c r="N15" s="141"/>
    </row>
    <row r="16" spans="2:14" ht="21" customHeight="1">
      <c r="B16" s="142"/>
      <c r="C16" s="143"/>
      <c r="D16" s="143"/>
      <c r="E16" s="143"/>
      <c r="F16" s="143"/>
      <c r="G16" s="144"/>
      <c r="I16" s="142"/>
      <c r="J16" s="143"/>
      <c r="K16" s="143"/>
      <c r="L16" s="143"/>
      <c r="M16" s="143"/>
      <c r="N16" s="144"/>
    </row>
    <row r="18" spans="2:14" ht="13.5">
      <c r="B18" s="157" t="s">
        <v>39</v>
      </c>
      <c r="C18" s="158"/>
      <c r="D18" s="158"/>
      <c r="E18" s="158"/>
      <c r="F18" s="158"/>
      <c r="G18" s="159"/>
      <c r="I18" s="157" t="s">
        <v>40</v>
      </c>
      <c r="J18" s="158"/>
      <c r="K18" s="158"/>
      <c r="L18" s="158"/>
      <c r="M18" s="158"/>
      <c r="N18" s="159"/>
    </row>
    <row r="19" spans="2:14" ht="13.5">
      <c r="B19" s="160" t="s">
        <v>50</v>
      </c>
      <c r="C19" s="160"/>
      <c r="D19" s="160"/>
      <c r="E19" s="160"/>
      <c r="F19" s="160"/>
      <c r="G19" s="160"/>
      <c r="I19" s="145" t="s">
        <v>50</v>
      </c>
      <c r="J19" s="137"/>
      <c r="K19" s="137"/>
      <c r="L19" s="137"/>
      <c r="M19" s="137"/>
      <c r="N19" s="138"/>
    </row>
    <row r="20" spans="2:14" ht="28.5" customHeight="1">
      <c r="B20" s="160"/>
      <c r="C20" s="160"/>
      <c r="D20" s="160"/>
      <c r="E20" s="160"/>
      <c r="F20" s="160"/>
      <c r="G20" s="160"/>
      <c r="I20" s="139"/>
      <c r="J20" s="140"/>
      <c r="K20" s="140"/>
      <c r="L20" s="140"/>
      <c r="M20" s="140"/>
      <c r="N20" s="141"/>
    </row>
    <row r="21" spans="2:14" ht="28.5" customHeight="1">
      <c r="B21" s="160"/>
      <c r="C21" s="160"/>
      <c r="D21" s="160"/>
      <c r="E21" s="160"/>
      <c r="F21" s="160"/>
      <c r="G21" s="160"/>
      <c r="I21" s="139"/>
      <c r="J21" s="140"/>
      <c r="K21" s="140"/>
      <c r="L21" s="140"/>
      <c r="M21" s="140"/>
      <c r="N21" s="141"/>
    </row>
    <row r="22" spans="2:14" ht="28.5" customHeight="1">
      <c r="B22" s="160"/>
      <c r="C22" s="160"/>
      <c r="D22" s="160"/>
      <c r="E22" s="160"/>
      <c r="F22" s="160"/>
      <c r="G22" s="160"/>
      <c r="I22" s="139"/>
      <c r="J22" s="140"/>
      <c r="K22" s="140"/>
      <c r="L22" s="140"/>
      <c r="M22" s="140"/>
      <c r="N22" s="141"/>
    </row>
    <row r="23" spans="2:14" ht="28.5" customHeight="1">
      <c r="B23" s="160"/>
      <c r="C23" s="160"/>
      <c r="D23" s="160"/>
      <c r="E23" s="160"/>
      <c r="F23" s="160"/>
      <c r="G23" s="160"/>
      <c r="I23" s="139"/>
      <c r="J23" s="140"/>
      <c r="K23" s="140"/>
      <c r="L23" s="140"/>
      <c r="M23" s="140"/>
      <c r="N23" s="141"/>
    </row>
    <row r="24" spans="2:14" ht="28.5" customHeight="1">
      <c r="B24" s="160"/>
      <c r="C24" s="160"/>
      <c r="D24" s="160"/>
      <c r="E24" s="160"/>
      <c r="F24" s="160"/>
      <c r="G24" s="160"/>
      <c r="I24" s="139"/>
      <c r="J24" s="140"/>
      <c r="K24" s="140"/>
      <c r="L24" s="140"/>
      <c r="M24" s="140"/>
      <c r="N24" s="141"/>
    </row>
    <row r="25" spans="2:14" ht="28.5" customHeight="1">
      <c r="B25" s="160"/>
      <c r="C25" s="160"/>
      <c r="D25" s="160"/>
      <c r="E25" s="160"/>
      <c r="F25" s="160"/>
      <c r="G25" s="160"/>
      <c r="I25" s="139"/>
      <c r="J25" s="140"/>
      <c r="K25" s="140"/>
      <c r="L25" s="140"/>
      <c r="M25" s="140"/>
      <c r="N25" s="141"/>
    </row>
    <row r="26" spans="2:14" ht="28.5" customHeight="1">
      <c r="B26" s="160"/>
      <c r="C26" s="160"/>
      <c r="D26" s="160"/>
      <c r="E26" s="160"/>
      <c r="F26" s="160"/>
      <c r="G26" s="160"/>
      <c r="I26" s="142"/>
      <c r="J26" s="143"/>
      <c r="K26" s="143"/>
      <c r="L26" s="143"/>
      <c r="M26" s="143"/>
      <c r="N26" s="144"/>
    </row>
    <row r="27" spans="2:14" ht="13.5">
      <c r="B27" s="136" t="s">
        <v>140</v>
      </c>
      <c r="C27" s="137"/>
      <c r="D27" s="137"/>
      <c r="E27" s="137"/>
      <c r="F27" s="137"/>
      <c r="G27" s="138"/>
      <c r="I27" s="145" t="s">
        <v>51</v>
      </c>
      <c r="J27" s="137"/>
      <c r="K27" s="137"/>
      <c r="L27" s="137"/>
      <c r="M27" s="137"/>
      <c r="N27" s="138"/>
    </row>
    <row r="28" spans="2:14" ht="63" customHeight="1">
      <c r="B28" s="139"/>
      <c r="C28" s="140"/>
      <c r="D28" s="140"/>
      <c r="E28" s="140"/>
      <c r="F28" s="140"/>
      <c r="G28" s="141"/>
      <c r="I28" s="139"/>
      <c r="J28" s="140"/>
      <c r="K28" s="140"/>
      <c r="L28" s="140"/>
      <c r="M28" s="140"/>
      <c r="N28" s="141"/>
    </row>
    <row r="29" spans="2:14" ht="63" customHeight="1">
      <c r="B29" s="142"/>
      <c r="C29" s="143"/>
      <c r="D29" s="143"/>
      <c r="E29" s="143"/>
      <c r="F29" s="143"/>
      <c r="G29" s="144"/>
      <c r="I29" s="142"/>
      <c r="J29" s="143"/>
      <c r="K29" s="143"/>
      <c r="L29" s="143"/>
      <c r="M29" s="143"/>
      <c r="N29" s="144"/>
    </row>
    <row r="30" ht="24.75" customHeight="1"/>
    <row r="31" ht="13.5">
      <c r="B31" t="s">
        <v>41</v>
      </c>
    </row>
    <row r="32" ht="5.25" customHeight="1"/>
    <row r="33" spans="2:14" ht="13.5">
      <c r="B33" s="146"/>
      <c r="C33" s="118" t="s">
        <v>47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25"/>
    </row>
    <row r="34" spans="2:14" ht="13.5">
      <c r="B34" s="147"/>
      <c r="C34" s="148" t="s">
        <v>42</v>
      </c>
      <c r="D34" s="149"/>
      <c r="E34" s="149"/>
      <c r="F34" s="150"/>
      <c r="G34" s="148" t="s">
        <v>43</v>
      </c>
      <c r="H34" s="149"/>
      <c r="I34" s="149"/>
      <c r="J34" s="150"/>
      <c r="K34" s="148" t="s">
        <v>44</v>
      </c>
      <c r="L34" s="149"/>
      <c r="M34" s="149"/>
      <c r="N34" s="151"/>
    </row>
    <row r="35" spans="2:14" ht="60" customHeight="1">
      <c r="B35" s="23" t="s">
        <v>45</v>
      </c>
      <c r="C35" s="24" t="s">
        <v>142</v>
      </c>
      <c r="D35" s="25"/>
      <c r="E35" s="25"/>
      <c r="F35" s="26" t="s">
        <v>144</v>
      </c>
      <c r="G35" s="30"/>
      <c r="H35" s="25"/>
      <c r="I35" s="25" t="s">
        <v>145</v>
      </c>
      <c r="J35" s="26"/>
      <c r="K35" s="30" t="s">
        <v>143</v>
      </c>
      <c r="L35" s="25"/>
      <c r="M35" s="25"/>
      <c r="N35" s="26"/>
    </row>
    <row r="36" spans="2:14" ht="60" customHeight="1">
      <c r="B36" s="56" t="s">
        <v>46</v>
      </c>
      <c r="C36" s="27"/>
      <c r="D36" s="28"/>
      <c r="E36" s="28"/>
      <c r="F36" s="29"/>
      <c r="G36" s="31"/>
      <c r="H36" s="28"/>
      <c r="I36" s="28"/>
      <c r="J36" s="29"/>
      <c r="K36" s="31"/>
      <c r="L36" s="28"/>
      <c r="M36" s="28"/>
      <c r="N36" s="29"/>
    </row>
  </sheetData>
  <sheetProtection/>
  <mergeCells count="35">
    <mergeCell ref="B3:H3"/>
    <mergeCell ref="L3:N3"/>
    <mergeCell ref="B5:E5"/>
    <mergeCell ref="I5:N5"/>
    <mergeCell ref="B6:C6"/>
    <mergeCell ref="D6:E6"/>
    <mergeCell ref="I6:J6"/>
    <mergeCell ref="K6:L6"/>
    <mergeCell ref="M6:N6"/>
    <mergeCell ref="B7:C7"/>
    <mergeCell ref="D7:E7"/>
    <mergeCell ref="I7:J7"/>
    <mergeCell ref="K7:L7"/>
    <mergeCell ref="M7:N7"/>
    <mergeCell ref="B9:E9"/>
    <mergeCell ref="G9:N9"/>
    <mergeCell ref="B10:C10"/>
    <mergeCell ref="D10:E10"/>
    <mergeCell ref="B11:C11"/>
    <mergeCell ref="D11:E11"/>
    <mergeCell ref="B13:G13"/>
    <mergeCell ref="I13:N13"/>
    <mergeCell ref="B14:G16"/>
    <mergeCell ref="I14:N16"/>
    <mergeCell ref="B18:G18"/>
    <mergeCell ref="I18:N18"/>
    <mergeCell ref="B19:G26"/>
    <mergeCell ref="I19:N26"/>
    <mergeCell ref="B27:G29"/>
    <mergeCell ref="I27:N29"/>
    <mergeCell ref="B33:B34"/>
    <mergeCell ref="C33:N33"/>
    <mergeCell ref="C34:F34"/>
    <mergeCell ref="G34:J34"/>
    <mergeCell ref="K34:N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14" width="9.28125" style="0" customWidth="1"/>
    <col min="15" max="15" width="3.421875" style="0" customWidth="1"/>
  </cols>
  <sheetData>
    <row r="1" spans="1:15" ht="17.25">
      <c r="A1" s="108" t="s">
        <v>175</v>
      </c>
      <c r="B1" s="6"/>
      <c r="F1" s="6"/>
      <c r="H1" s="6"/>
      <c r="I1" s="6"/>
      <c r="J1" s="6"/>
      <c r="K1" s="6"/>
      <c r="L1" s="6"/>
      <c r="M1" s="6"/>
      <c r="N1" s="6"/>
      <c r="O1" s="6"/>
    </row>
    <row r="3" spans="2:14" ht="13.5">
      <c r="B3" s="182" t="s">
        <v>132</v>
      </c>
      <c r="C3" s="182"/>
      <c r="D3" s="182"/>
      <c r="E3" s="182"/>
      <c r="F3" s="182"/>
      <c r="G3" s="182"/>
      <c r="H3" s="182"/>
      <c r="L3" s="209"/>
      <c r="M3" s="209"/>
      <c r="N3" s="209"/>
    </row>
    <row r="5" spans="2:11" ht="13.5">
      <c r="B5" s="126" t="s">
        <v>20</v>
      </c>
      <c r="C5" s="127"/>
      <c r="D5" s="127"/>
      <c r="E5" s="128"/>
      <c r="F5" s="126" t="s">
        <v>30</v>
      </c>
      <c r="G5" s="127"/>
      <c r="H5" s="127"/>
      <c r="I5" s="127"/>
      <c r="J5" s="127"/>
      <c r="K5" s="128"/>
    </row>
    <row r="6" spans="2:11" ht="13.5">
      <c r="B6" s="184" t="s">
        <v>21</v>
      </c>
      <c r="C6" s="185"/>
      <c r="D6" s="179" t="s">
        <v>22</v>
      </c>
      <c r="E6" s="181"/>
      <c r="F6" s="179" t="s">
        <v>31</v>
      </c>
      <c r="G6" s="186"/>
      <c r="H6" s="187" t="s">
        <v>33</v>
      </c>
      <c r="I6" s="186"/>
      <c r="J6" s="188" t="s">
        <v>135</v>
      </c>
      <c r="K6" s="189"/>
    </row>
    <row r="7" spans="2:11" ht="34.5" customHeight="1">
      <c r="B7" s="172" t="s">
        <v>133</v>
      </c>
      <c r="C7" s="173"/>
      <c r="D7" s="165" t="s">
        <v>134</v>
      </c>
      <c r="E7" s="168"/>
      <c r="F7" s="174">
        <v>700</v>
      </c>
      <c r="G7" s="175"/>
      <c r="H7" s="176">
        <v>570</v>
      </c>
      <c r="I7" s="177"/>
      <c r="J7" s="178">
        <v>130</v>
      </c>
      <c r="K7" s="175"/>
    </row>
    <row r="8" spans="2:13" ht="13.5">
      <c r="B8" s="179" t="s">
        <v>36</v>
      </c>
      <c r="C8" s="180"/>
      <c r="D8" s="180"/>
      <c r="E8" s="181"/>
      <c r="F8" s="126" t="s">
        <v>49</v>
      </c>
      <c r="G8" s="127"/>
      <c r="H8" s="127"/>
      <c r="I8" s="127"/>
      <c r="J8" s="127"/>
      <c r="K8" s="127"/>
      <c r="L8" s="127"/>
      <c r="M8" s="128"/>
    </row>
    <row r="9" spans="2:13" ht="31.5" customHeight="1">
      <c r="B9" s="161" t="s">
        <v>34</v>
      </c>
      <c r="C9" s="162"/>
      <c r="D9" s="163" t="s">
        <v>35</v>
      </c>
      <c r="E9" s="164"/>
      <c r="F9" s="32" t="s">
        <v>23</v>
      </c>
      <c r="G9" s="32" t="s">
        <v>24</v>
      </c>
      <c r="H9" s="32" t="s">
        <v>25</v>
      </c>
      <c r="I9" s="32" t="s">
        <v>26</v>
      </c>
      <c r="J9" s="32" t="s">
        <v>27</v>
      </c>
      <c r="K9" s="32" t="s">
        <v>28</v>
      </c>
      <c r="L9" s="32" t="s">
        <v>29</v>
      </c>
      <c r="M9" s="32" t="s">
        <v>32</v>
      </c>
    </row>
    <row r="10" spans="2:13" ht="31.5" customHeight="1">
      <c r="B10" s="165" t="s">
        <v>136</v>
      </c>
      <c r="C10" s="166"/>
      <c r="D10" s="167" t="s">
        <v>137</v>
      </c>
      <c r="E10" s="168"/>
      <c r="F10" s="21"/>
      <c r="G10" s="21"/>
      <c r="H10" s="21"/>
      <c r="I10" s="75" t="s">
        <v>138</v>
      </c>
      <c r="J10" s="21"/>
      <c r="K10" s="21"/>
      <c r="L10" s="21"/>
      <c r="M10" s="21"/>
    </row>
    <row r="11" spans="2:14" ht="13.5">
      <c r="B11" s="184" t="s">
        <v>53</v>
      </c>
      <c r="C11" s="118" t="s">
        <v>47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5"/>
    </row>
    <row r="12" spans="2:14" ht="13.5">
      <c r="B12" s="208"/>
      <c r="C12" s="148" t="s">
        <v>42</v>
      </c>
      <c r="D12" s="149"/>
      <c r="E12" s="149"/>
      <c r="F12" s="150"/>
      <c r="G12" s="148" t="s">
        <v>43</v>
      </c>
      <c r="H12" s="149"/>
      <c r="I12" s="149"/>
      <c r="J12" s="150"/>
      <c r="K12" s="148" t="s">
        <v>44</v>
      </c>
      <c r="L12" s="149"/>
      <c r="M12" s="149"/>
      <c r="N12" s="151"/>
    </row>
    <row r="13" spans="2:14" ht="60" customHeight="1">
      <c r="B13" s="23" t="s">
        <v>45</v>
      </c>
      <c r="C13" s="24" t="s">
        <v>142</v>
      </c>
      <c r="D13" s="25"/>
      <c r="E13" s="25"/>
      <c r="F13" s="26" t="s">
        <v>144</v>
      </c>
      <c r="G13" s="30"/>
      <c r="H13" s="25"/>
      <c r="I13" s="25" t="s">
        <v>145</v>
      </c>
      <c r="J13" s="26"/>
      <c r="K13" s="30" t="s">
        <v>143</v>
      </c>
      <c r="L13" s="25"/>
      <c r="M13" s="25"/>
      <c r="N13" s="26"/>
    </row>
    <row r="14" spans="2:14" ht="60" customHeight="1">
      <c r="B14" s="56" t="s">
        <v>46</v>
      </c>
      <c r="C14" s="24" t="s">
        <v>142</v>
      </c>
      <c r="D14" s="25"/>
      <c r="E14" s="25"/>
      <c r="F14" s="26"/>
      <c r="G14" s="30"/>
      <c r="H14" s="25"/>
      <c r="I14" s="25"/>
      <c r="J14" s="26"/>
      <c r="K14" s="30"/>
      <c r="L14" s="25"/>
      <c r="M14" s="25"/>
      <c r="N14" s="29"/>
    </row>
    <row r="15" ht="12.75" customHeight="1"/>
    <row r="16" spans="2:13" ht="13.5">
      <c r="B16" s="122" t="s">
        <v>52</v>
      </c>
      <c r="C16" s="123"/>
      <c r="D16" s="123"/>
      <c r="E16" s="124"/>
      <c r="F16" s="199" t="s">
        <v>147</v>
      </c>
      <c r="G16" s="200"/>
      <c r="H16" s="122" t="s">
        <v>55</v>
      </c>
      <c r="I16" s="123"/>
      <c r="J16" s="123"/>
      <c r="K16" s="124"/>
      <c r="L16" s="199" t="s">
        <v>54</v>
      </c>
      <c r="M16" s="200"/>
    </row>
    <row r="17" spans="2:13" ht="21" customHeight="1">
      <c r="B17" s="51" t="s">
        <v>70</v>
      </c>
      <c r="C17" s="57"/>
      <c r="D17" s="57"/>
      <c r="E17" s="57"/>
      <c r="F17" s="57"/>
      <c r="G17" s="52"/>
      <c r="H17" s="48" t="s">
        <v>71</v>
      </c>
      <c r="I17" s="49"/>
      <c r="J17" s="49"/>
      <c r="K17" s="49"/>
      <c r="L17" s="49"/>
      <c r="M17" s="50"/>
    </row>
    <row r="18" spans="2:13" ht="32.25" customHeight="1">
      <c r="B18" s="204" t="s">
        <v>146</v>
      </c>
      <c r="C18" s="140"/>
      <c r="D18" s="140"/>
      <c r="E18" s="140"/>
      <c r="F18" s="140"/>
      <c r="G18" s="141"/>
      <c r="H18" s="139"/>
      <c r="I18" s="140"/>
      <c r="J18" s="140"/>
      <c r="K18" s="140"/>
      <c r="L18" s="140"/>
      <c r="M18" s="141"/>
    </row>
    <row r="19" spans="2:13" ht="32.25" customHeight="1">
      <c r="B19" s="139"/>
      <c r="C19" s="140"/>
      <c r="D19" s="140"/>
      <c r="E19" s="140"/>
      <c r="F19" s="140"/>
      <c r="G19" s="141"/>
      <c r="H19" s="139"/>
      <c r="I19" s="140"/>
      <c r="J19" s="140"/>
      <c r="K19" s="140"/>
      <c r="L19" s="140"/>
      <c r="M19" s="141"/>
    </row>
    <row r="20" spans="2:13" ht="21" customHeight="1">
      <c r="B20" s="139"/>
      <c r="C20" s="140"/>
      <c r="D20" s="140"/>
      <c r="E20" s="140"/>
      <c r="F20" s="140"/>
      <c r="G20" s="141"/>
      <c r="H20" s="51" t="s">
        <v>72</v>
      </c>
      <c r="I20" s="57"/>
      <c r="J20" s="57"/>
      <c r="K20" s="57"/>
      <c r="L20" s="57"/>
      <c r="M20" s="52"/>
    </row>
    <row r="21" spans="2:13" ht="14.25" customHeight="1">
      <c r="B21" s="139"/>
      <c r="C21" s="140"/>
      <c r="D21" s="140"/>
      <c r="E21" s="140"/>
      <c r="F21" s="140"/>
      <c r="G21" s="141"/>
      <c r="H21" s="139"/>
      <c r="I21" s="140"/>
      <c r="J21" s="140"/>
      <c r="K21" s="140"/>
      <c r="L21" s="140"/>
      <c r="M21" s="141"/>
    </row>
    <row r="22" spans="2:13" ht="14.25" customHeight="1">
      <c r="B22" s="205"/>
      <c r="C22" s="206"/>
      <c r="D22" s="206"/>
      <c r="E22" s="206"/>
      <c r="F22" s="206"/>
      <c r="G22" s="207"/>
      <c r="H22" s="205"/>
      <c r="I22" s="206"/>
      <c r="J22" s="206"/>
      <c r="K22" s="206"/>
      <c r="L22" s="206"/>
      <c r="M22" s="207"/>
    </row>
    <row r="23" spans="2:13" ht="21" customHeight="1">
      <c r="B23" s="51" t="s">
        <v>56</v>
      </c>
      <c r="C23" s="57"/>
      <c r="D23" s="57"/>
      <c r="E23" s="57"/>
      <c r="F23" s="57"/>
      <c r="G23" s="52"/>
      <c r="H23" s="51" t="s">
        <v>56</v>
      </c>
      <c r="I23" s="57"/>
      <c r="J23" s="57"/>
      <c r="K23" s="57"/>
      <c r="L23" s="57"/>
      <c r="M23" s="52"/>
    </row>
    <row r="24" spans="2:13" ht="21" customHeight="1">
      <c r="B24" s="139"/>
      <c r="C24" s="140"/>
      <c r="D24" s="140"/>
      <c r="E24" s="140"/>
      <c r="F24" s="140"/>
      <c r="G24" s="141"/>
      <c r="H24" s="139"/>
      <c r="I24" s="140"/>
      <c r="J24" s="140"/>
      <c r="K24" s="140"/>
      <c r="L24" s="140"/>
      <c r="M24" s="141"/>
    </row>
    <row r="25" spans="2:13" ht="21" customHeight="1">
      <c r="B25" s="142"/>
      <c r="C25" s="143"/>
      <c r="D25" s="143"/>
      <c r="E25" s="143"/>
      <c r="F25" s="143"/>
      <c r="G25" s="144"/>
      <c r="H25" s="142"/>
      <c r="I25" s="143"/>
      <c r="J25" s="143"/>
      <c r="K25" s="143"/>
      <c r="L25" s="143"/>
      <c r="M25" s="144"/>
    </row>
    <row r="27" spans="2:13" ht="13.5">
      <c r="B27" s="46" t="s">
        <v>57</v>
      </c>
      <c r="C27" s="47"/>
      <c r="D27" s="47"/>
      <c r="E27" s="47"/>
      <c r="F27" s="47"/>
      <c r="G27" s="47"/>
      <c r="H27" s="47"/>
      <c r="I27" s="47"/>
      <c r="J27" s="47"/>
      <c r="K27" s="47"/>
      <c r="L27" s="199" t="s">
        <v>54</v>
      </c>
      <c r="M27" s="200"/>
    </row>
    <row r="28" spans="2:13" ht="15" customHeight="1">
      <c r="B28" s="58" t="s">
        <v>58</v>
      </c>
      <c r="C28" s="59"/>
      <c r="D28" s="59"/>
      <c r="E28" s="59"/>
      <c r="F28" s="59"/>
      <c r="G28" s="60"/>
      <c r="H28" s="201" t="s">
        <v>61</v>
      </c>
      <c r="I28" s="202"/>
      <c r="J28" s="202"/>
      <c r="K28" s="202"/>
      <c r="L28" s="202"/>
      <c r="M28" s="203"/>
    </row>
    <row r="29" spans="2:13" ht="33" customHeight="1">
      <c r="B29" s="139"/>
      <c r="C29" s="140"/>
      <c r="D29" s="140"/>
      <c r="E29" s="140"/>
      <c r="F29" s="140"/>
      <c r="G29" s="141"/>
      <c r="H29" s="64"/>
      <c r="I29" s="65"/>
      <c r="J29" s="65"/>
      <c r="K29" s="65"/>
      <c r="L29" s="33" t="s">
        <v>62</v>
      </c>
      <c r="M29" s="66"/>
    </row>
    <row r="30" spans="2:13" ht="15" customHeight="1">
      <c r="B30" s="139"/>
      <c r="C30" s="140"/>
      <c r="D30" s="140"/>
      <c r="E30" s="140"/>
      <c r="F30" s="140"/>
      <c r="G30" s="141"/>
      <c r="H30" s="201" t="s">
        <v>68</v>
      </c>
      <c r="I30" s="202"/>
      <c r="J30" s="202"/>
      <c r="K30" s="202"/>
      <c r="L30" s="202"/>
      <c r="M30" s="203"/>
    </row>
    <row r="31" spans="2:13" ht="28.5" customHeight="1">
      <c r="B31" s="139"/>
      <c r="C31" s="140"/>
      <c r="D31" s="140"/>
      <c r="E31" s="140"/>
      <c r="F31" s="140"/>
      <c r="G31" s="141"/>
      <c r="H31" s="34"/>
      <c r="I31" s="190" t="s">
        <v>63</v>
      </c>
      <c r="J31" s="191"/>
      <c r="K31" s="191"/>
      <c r="L31" s="191"/>
      <c r="M31" s="192"/>
    </row>
    <row r="32" spans="2:13" ht="28.5" customHeight="1">
      <c r="B32" s="35" t="s">
        <v>60</v>
      </c>
      <c r="C32" s="57"/>
      <c r="D32" s="57"/>
      <c r="E32" s="57"/>
      <c r="F32" s="57"/>
      <c r="G32" s="52"/>
      <c r="H32" s="34"/>
      <c r="I32" s="190" t="s">
        <v>64</v>
      </c>
      <c r="J32" s="191"/>
      <c r="K32" s="191"/>
      <c r="L32" s="191"/>
      <c r="M32" s="192"/>
    </row>
    <row r="33" spans="2:13" ht="28.5" customHeight="1">
      <c r="B33" s="51"/>
      <c r="C33" s="57"/>
      <c r="D33" s="57"/>
      <c r="E33" s="57"/>
      <c r="F33" s="57"/>
      <c r="G33" s="52"/>
      <c r="H33" s="34"/>
      <c r="I33" s="190" t="s">
        <v>65</v>
      </c>
      <c r="J33" s="191"/>
      <c r="K33" s="191"/>
      <c r="L33" s="191"/>
      <c r="M33" s="192"/>
    </row>
    <row r="34" spans="2:13" ht="28.5" customHeight="1">
      <c r="B34" s="51"/>
      <c r="C34" s="57"/>
      <c r="D34" s="57"/>
      <c r="E34" s="57"/>
      <c r="F34" s="57"/>
      <c r="G34" s="52"/>
      <c r="H34" s="34"/>
      <c r="I34" s="190" t="s">
        <v>66</v>
      </c>
      <c r="J34" s="191"/>
      <c r="K34" s="191"/>
      <c r="L34" s="191"/>
      <c r="M34" s="192"/>
    </row>
    <row r="35" spans="2:13" ht="28.5" customHeight="1">
      <c r="B35" s="61"/>
      <c r="C35" s="62"/>
      <c r="D35" s="62"/>
      <c r="E35" s="62"/>
      <c r="F35" s="62"/>
      <c r="G35" s="63"/>
      <c r="H35" s="36"/>
      <c r="I35" s="193" t="s">
        <v>67</v>
      </c>
      <c r="J35" s="194"/>
      <c r="K35" s="194"/>
      <c r="L35" s="194"/>
      <c r="M35" s="195"/>
    </row>
    <row r="36" spans="2:13" ht="13.5">
      <c r="B36" s="196" t="s">
        <v>69</v>
      </c>
      <c r="C36" s="197"/>
      <c r="D36" s="197"/>
      <c r="E36" s="197"/>
      <c r="F36" s="197"/>
      <c r="G36" s="198"/>
      <c r="H36" s="196" t="s">
        <v>59</v>
      </c>
      <c r="I36" s="197"/>
      <c r="J36" s="197"/>
      <c r="K36" s="197"/>
      <c r="L36" s="197"/>
      <c r="M36" s="198"/>
    </row>
    <row r="37" spans="2:13" ht="26.25" customHeight="1">
      <c r="B37" s="139"/>
      <c r="C37" s="140"/>
      <c r="D37" s="140"/>
      <c r="E37" s="140"/>
      <c r="F37" s="140"/>
      <c r="G37" s="141"/>
      <c r="H37" s="51"/>
      <c r="I37" s="57"/>
      <c r="J37" s="57"/>
      <c r="K37" s="57"/>
      <c r="L37" s="57"/>
      <c r="M37" s="52"/>
    </row>
    <row r="38" spans="2:13" ht="26.25" customHeight="1">
      <c r="B38" s="142"/>
      <c r="C38" s="143"/>
      <c r="D38" s="143"/>
      <c r="E38" s="143"/>
      <c r="F38" s="143"/>
      <c r="G38" s="144"/>
      <c r="H38" s="53"/>
      <c r="I38" s="54"/>
      <c r="J38" s="54"/>
      <c r="K38" s="54"/>
      <c r="L38" s="54"/>
      <c r="M38" s="55"/>
    </row>
    <row r="39" ht="12.75" customHeight="1"/>
  </sheetData>
  <sheetProtection/>
  <mergeCells count="46">
    <mergeCell ref="B3:H3"/>
    <mergeCell ref="L3:N3"/>
    <mergeCell ref="B5:E5"/>
    <mergeCell ref="F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E8"/>
    <mergeCell ref="F8:M8"/>
    <mergeCell ref="B9:C9"/>
    <mergeCell ref="D9:E9"/>
    <mergeCell ref="B10:C10"/>
    <mergeCell ref="D10:E10"/>
    <mergeCell ref="B11:B12"/>
    <mergeCell ref="C11:N11"/>
    <mergeCell ref="C12:F12"/>
    <mergeCell ref="G12:J12"/>
    <mergeCell ref="K12:N12"/>
    <mergeCell ref="B16:E16"/>
    <mergeCell ref="F16:G16"/>
    <mergeCell ref="H16:K16"/>
    <mergeCell ref="L16:M16"/>
    <mergeCell ref="B18:G22"/>
    <mergeCell ref="H18:M19"/>
    <mergeCell ref="H21:M22"/>
    <mergeCell ref="B24:G25"/>
    <mergeCell ref="H24:M25"/>
    <mergeCell ref="L27:M27"/>
    <mergeCell ref="H28:M28"/>
    <mergeCell ref="B29:G31"/>
    <mergeCell ref="H30:M30"/>
    <mergeCell ref="I31:M31"/>
    <mergeCell ref="B37:G38"/>
    <mergeCell ref="I32:M32"/>
    <mergeCell ref="I33:M33"/>
    <mergeCell ref="I34:M34"/>
    <mergeCell ref="I35:M35"/>
    <mergeCell ref="B36:G36"/>
    <mergeCell ref="H36:M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JMAC</dc:creator>
  <cp:keywords/>
  <dc:description/>
  <cp:lastModifiedBy>JMAC</cp:lastModifiedBy>
  <cp:lastPrinted>2011-01-14T02:51:28Z</cp:lastPrinted>
  <dcterms:created xsi:type="dcterms:W3CDTF">2010-11-09T12:56:13Z</dcterms:created>
  <dcterms:modified xsi:type="dcterms:W3CDTF">2011-02-22T08:03:46Z</dcterms:modified>
  <cp:category/>
  <cp:version/>
  <cp:contentType/>
  <cp:contentStatus/>
</cp:coreProperties>
</file>