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 Folder\ドキュメント\★JMAC\2020 アグリ研\R2食品産業イノベ\公募説明会\公募資料\DLLファイル\"/>
    </mc:Choice>
  </mc:AlternateContent>
  <bookViews>
    <workbookView xWindow="0" yWindow="0" windowWidth="17256" windowHeight="5544"/>
  </bookViews>
  <sheets>
    <sheet name="総括表" sheetId="1" r:id="rId1"/>
    <sheet name="内訳" sheetId="4" r:id="rId2"/>
  </sheets>
  <definedNames>
    <definedName name="_xlnm.Print_Area" localSheetId="0">総括表!$A$1:$G$27</definedName>
    <definedName name="_xlnm.Print_Area" localSheetId="1">内訳!$A$1:$H$27</definedName>
  </definedNames>
  <calcPr calcId="162913"/>
</workbook>
</file>

<file path=xl/calcChain.xml><?xml version="1.0" encoding="utf-8"?>
<calcChain xmlns="http://schemas.openxmlformats.org/spreadsheetml/2006/main">
  <c r="D19" i="1" l="1"/>
  <c r="D20" i="1"/>
  <c r="D21" i="1"/>
  <c r="D22" i="1"/>
  <c r="D18" i="1"/>
  <c r="D5" i="1"/>
  <c r="E15" i="1"/>
  <c r="E16" i="1"/>
  <c r="D10" i="1"/>
  <c r="D7" i="1"/>
  <c r="D8" i="1"/>
  <c r="D9" i="1"/>
  <c r="D6" i="1"/>
  <c r="D15" i="1"/>
  <c r="D16" i="1"/>
  <c r="C20" i="1" l="1"/>
  <c r="C19" i="1"/>
  <c r="C18" i="1"/>
  <c r="C14" i="1"/>
  <c r="C13" i="1"/>
  <c r="C12" i="1"/>
  <c r="A17" i="1"/>
  <c r="G22" i="4"/>
  <c r="G21" i="4"/>
  <c r="G20" i="4"/>
  <c r="G19" i="4"/>
  <c r="G18" i="4"/>
  <c r="R22" i="1"/>
  <c r="S22" i="1" s="1"/>
  <c r="R21" i="1"/>
  <c r="S21" i="1" s="1"/>
  <c r="R20" i="1"/>
  <c r="R19" i="1"/>
  <c r="R18" i="1"/>
  <c r="R17" i="1"/>
  <c r="G17" i="4" l="1"/>
  <c r="D17" i="1"/>
  <c r="F17" i="1"/>
  <c r="S19" i="1"/>
  <c r="S20" i="1"/>
  <c r="E17" i="1"/>
  <c r="S18" i="1"/>
  <c r="G16" i="4"/>
  <c r="G15" i="4"/>
  <c r="G14" i="4"/>
  <c r="G13" i="4"/>
  <c r="G12" i="4"/>
  <c r="G7" i="4"/>
  <c r="G8" i="4"/>
  <c r="G9" i="4"/>
  <c r="G10" i="4"/>
  <c r="G6" i="4"/>
  <c r="E12" i="1" l="1"/>
  <c r="D12" i="1"/>
  <c r="E14" i="1"/>
  <c r="D14" i="1"/>
  <c r="D13" i="1"/>
  <c r="E13" i="1"/>
  <c r="G11" i="4"/>
  <c r="S17" i="1"/>
  <c r="M17" i="1"/>
  <c r="C8" i="1"/>
  <c r="C7" i="1"/>
  <c r="C6" i="1"/>
  <c r="T23" i="1" l="1"/>
  <c r="R5" i="1" l="1"/>
  <c r="R6" i="1"/>
  <c r="R7" i="1"/>
  <c r="R8" i="1"/>
  <c r="R9" i="1"/>
  <c r="R10" i="1"/>
  <c r="S10" i="1" s="1"/>
  <c r="R11" i="1"/>
  <c r="R12" i="1"/>
  <c r="R13" i="1"/>
  <c r="R14" i="1"/>
  <c r="R15" i="1"/>
  <c r="R16" i="1"/>
  <c r="S16" i="1" s="1"/>
  <c r="Q4" i="1" l="1"/>
  <c r="O4" i="1"/>
  <c r="P4" i="1" l="1"/>
  <c r="A11" i="1" l="1"/>
  <c r="A5" i="1"/>
  <c r="S14" i="1" l="1"/>
  <c r="S15" i="1"/>
  <c r="S12" i="1"/>
  <c r="D11" i="1"/>
  <c r="E11" i="1" l="1"/>
  <c r="S13" i="1"/>
  <c r="S11" i="1" l="1"/>
  <c r="M11" i="1"/>
  <c r="G5" i="4" l="1"/>
  <c r="S7" i="1" l="1"/>
  <c r="S8" i="1" l="1"/>
  <c r="S9" i="1" l="1"/>
  <c r="E5" i="1" l="1"/>
  <c r="E23" i="1" s="1"/>
  <c r="F5" i="1" l="1"/>
  <c r="F23" i="1" s="1"/>
  <c r="S6" i="1"/>
  <c r="S5" i="1"/>
  <c r="M5" i="1"/>
  <c r="D23" i="1" l="1"/>
</calcChain>
</file>

<file path=xl/sharedStrings.xml><?xml version="1.0" encoding="utf-8"?>
<sst xmlns="http://schemas.openxmlformats.org/spreadsheetml/2006/main" count="59" uniqueCount="46">
  <si>
    <t>区分</t>
    <rPh sb="0" eb="2">
      <t>クブン</t>
    </rPh>
    <phoneticPr fontId="2"/>
  </si>
  <si>
    <t>国庫補助金</t>
  </si>
  <si>
    <t>自己負担</t>
  </si>
  <si>
    <t>備考</t>
    <rPh sb="0" eb="2">
      <t>ビコウ</t>
    </rPh>
    <phoneticPr fontId="2"/>
  </si>
  <si>
    <t>事業種類</t>
    <rPh sb="0" eb="2">
      <t>ジギョウ</t>
    </rPh>
    <rPh sb="2" eb="4">
      <t>シュルイ</t>
    </rPh>
    <phoneticPr fontId="2"/>
  </si>
  <si>
    <t>事業細目</t>
    <rPh sb="0" eb="2">
      <t>ジギョウ</t>
    </rPh>
    <rPh sb="2" eb="4">
      <t>サイモク</t>
    </rPh>
    <phoneticPr fontId="2"/>
  </si>
  <si>
    <t>負担区分</t>
    <rPh sb="0" eb="2">
      <t>フタン</t>
    </rPh>
    <rPh sb="2" eb="4">
      <t>クブン</t>
    </rPh>
    <phoneticPr fontId="2"/>
  </si>
  <si>
    <t>金額</t>
    <rPh sb="0" eb="2">
      <t>キンガク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</si>
  <si>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</si>
  <si>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</si>
  <si>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</si>
  <si>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試算額</t>
    <rPh sb="0" eb="2">
      <t>シサン</t>
    </rPh>
    <rPh sb="2" eb="3">
      <t>ガク</t>
    </rPh>
    <phoneticPr fontId="2"/>
  </si>
  <si>
    <t>合計</t>
    <rPh sb="0" eb="2">
      <t>ゴウケイ</t>
    </rPh>
    <phoneticPr fontId="2"/>
  </si>
  <si>
    <t>補助率１／２以内</t>
    <rPh sb="0" eb="3">
      <t>ホジョリツ</t>
    </rPh>
    <rPh sb="6" eb="8">
      <t>イナイ</t>
    </rPh>
    <phoneticPr fontId="2"/>
  </si>
  <si>
    <t>革新的技術活用実証事業</t>
    <rPh sb="0" eb="2">
      <t>カクシン</t>
    </rPh>
    <rPh sb="2" eb="3">
      <t>テキ</t>
    </rPh>
    <rPh sb="3" eb="5">
      <t>ギジュツ</t>
    </rPh>
    <rPh sb="5" eb="7">
      <t>カツヨウ</t>
    </rPh>
    <rPh sb="7" eb="9">
      <t>ジッショウ</t>
    </rPh>
    <rPh sb="9" eb="11">
      <t>ジギョウ</t>
    </rPh>
    <phoneticPr fontId="2"/>
  </si>
  <si>
    <t>生産性向上機器導入経費</t>
    <rPh sb="0" eb="3">
      <t>セイサンセイ</t>
    </rPh>
    <rPh sb="3" eb="5">
      <t>コウジョウ</t>
    </rPh>
    <rPh sb="5" eb="7">
      <t>キキ</t>
    </rPh>
    <rPh sb="7" eb="9">
      <t>ドウニュウ</t>
    </rPh>
    <rPh sb="9" eb="11">
      <t>ケイヒ</t>
    </rPh>
    <phoneticPr fontId="2"/>
  </si>
  <si>
    <t>業種別業務最適化実証事業</t>
    <rPh sb="0" eb="2">
      <t>ギョウシュ</t>
    </rPh>
    <rPh sb="2" eb="3">
      <t>ベツ</t>
    </rPh>
    <rPh sb="3" eb="5">
      <t>ギョウム</t>
    </rPh>
    <rPh sb="5" eb="8">
      <t>サイテキカ</t>
    </rPh>
    <rPh sb="8" eb="10">
      <t>ジッショウ</t>
    </rPh>
    <rPh sb="10" eb="12">
      <t>ジギョウ</t>
    </rPh>
    <phoneticPr fontId="2"/>
  </si>
  <si>
    <t>※1/2以内</t>
    <rPh sb="4" eb="6">
      <t>イナイ</t>
    </rPh>
    <phoneticPr fontId="2"/>
  </si>
  <si>
    <t>2019/6実績</t>
    <rPh sb="6" eb="8">
      <t>ジッセキ</t>
    </rPh>
    <phoneticPr fontId="2"/>
  </si>
  <si>
    <t>2019/9実績</t>
    <rPh sb="6" eb="8">
      <t>ジッセキ</t>
    </rPh>
    <phoneticPr fontId="2"/>
  </si>
  <si>
    <t>2019/12実績</t>
    <rPh sb="7" eb="9">
      <t>ジッセキ</t>
    </rPh>
    <phoneticPr fontId="2"/>
  </si>
  <si>
    <t>Total</t>
    <phoneticPr fontId="2"/>
  </si>
  <si>
    <t>革新的～計</t>
    <rPh sb="0" eb="2">
      <t>カクシン</t>
    </rPh>
    <rPh sb="2" eb="3">
      <t>テキ</t>
    </rPh>
    <rPh sb="4" eb="5">
      <t>ケイ</t>
    </rPh>
    <phoneticPr fontId="2"/>
  </si>
  <si>
    <t>業種別～計</t>
    <rPh sb="0" eb="2">
      <t>ギョウシュ</t>
    </rPh>
    <rPh sb="2" eb="3">
      <t>ベツ</t>
    </rPh>
    <rPh sb="4" eb="5">
      <t>ケイ</t>
    </rPh>
    <phoneticPr fontId="2"/>
  </si>
  <si>
    <t>単位：円</t>
    <rPh sb="0" eb="2">
      <t>タンイ</t>
    </rPh>
    <rPh sb="3" eb="4">
      <t>エン</t>
    </rPh>
    <phoneticPr fontId="2"/>
  </si>
  <si>
    <t>～12末累計</t>
    <rPh sb="3" eb="4">
      <t>マツ</t>
    </rPh>
    <rPh sb="4" eb="6">
      <t>ルイケイ</t>
    </rPh>
    <phoneticPr fontId="2"/>
  </si>
  <si>
    <t>残額</t>
    <rPh sb="0" eb="2">
      <t>ザンガク</t>
    </rPh>
    <phoneticPr fontId="2"/>
  </si>
  <si>
    <t>工数換算(1人工：＠10000☓6.5時間)</t>
    <rPh sb="0" eb="4">
      <t>コウスウカンサン</t>
    </rPh>
    <rPh sb="6" eb="8">
      <t>ジンコウ</t>
    </rPh>
    <rPh sb="19" eb="21">
      <t>ジカン</t>
    </rPh>
    <phoneticPr fontId="2"/>
  </si>
  <si>
    <t>生産性向上機器リース導入経費</t>
    <rPh sb="0" eb="3">
      <t>セイサンセイ</t>
    </rPh>
    <rPh sb="3" eb="5">
      <t>コウジョウ</t>
    </rPh>
    <rPh sb="5" eb="7">
      <t>キキ</t>
    </rPh>
    <rPh sb="10" eb="12">
      <t>ドウニュウ</t>
    </rPh>
    <rPh sb="12" eb="14">
      <t>ケイヒ</t>
    </rPh>
    <phoneticPr fontId="2"/>
  </si>
  <si>
    <t>コンサルタント費</t>
    <rPh sb="7" eb="8">
      <t>ヒ</t>
    </rPh>
    <phoneticPr fontId="2"/>
  </si>
  <si>
    <t>会社名　　　　　　　　　　</t>
    <rPh sb="0" eb="3">
      <t>カイシャメイ</t>
    </rPh>
    <phoneticPr fontId="4"/>
  </si>
  <si>
    <t>会社名</t>
    <rPh sb="0" eb="3">
      <t>カイシャメイ</t>
    </rPh>
    <phoneticPr fontId="2"/>
  </si>
  <si>
    <t>交通費</t>
    <rPh sb="0" eb="3">
      <t>コウツウヒ</t>
    </rPh>
    <phoneticPr fontId="2"/>
  </si>
  <si>
    <t>宿泊費</t>
    <rPh sb="0" eb="3">
      <t>シュクハクヒ</t>
    </rPh>
    <phoneticPr fontId="2"/>
  </si>
  <si>
    <t>試算内容（設備名称、型番、
システム名、備考等）</t>
    <rPh sb="0" eb="2">
      <t>シサン</t>
    </rPh>
    <rPh sb="2" eb="4">
      <t>ナイヨウ</t>
    </rPh>
    <rPh sb="5" eb="7">
      <t>セツビ</t>
    </rPh>
    <rPh sb="7" eb="9">
      <t>メイショウ</t>
    </rPh>
    <rPh sb="10" eb="12">
      <t>カタバン</t>
    </rPh>
    <rPh sb="18" eb="19">
      <t>メイ</t>
    </rPh>
    <rPh sb="20" eb="22">
      <t>ビコウ</t>
    </rPh>
    <rPh sb="22" eb="23">
      <t>トウ</t>
    </rPh>
    <phoneticPr fontId="2"/>
  </si>
  <si>
    <t>別紙様式３：　経費内訳書（総括表）</t>
    <rPh sb="0" eb="2">
      <t>ベッシ</t>
    </rPh>
    <rPh sb="7" eb="9">
      <t>ケイヒ</t>
    </rPh>
    <rPh sb="9" eb="12">
      <t>ウチワケショ</t>
    </rPh>
    <rPh sb="13" eb="15">
      <t>ソウカツ</t>
    </rPh>
    <rPh sb="15" eb="16">
      <t>ヒョウ</t>
    </rPh>
    <phoneticPr fontId="2"/>
  </si>
  <si>
    <t>別紙様式３：　経費内訳書（経費積算根拠）</t>
    <rPh sb="0" eb="2">
      <t>ベッシ</t>
    </rPh>
    <rPh sb="7" eb="9">
      <t>ケイヒ</t>
    </rPh>
    <rPh sb="9" eb="12">
      <t>ウチワケショ</t>
    </rPh>
    <phoneticPr fontId="2"/>
  </si>
  <si>
    <t>※必ず、経費内訳書（総括表）とセットで提出してください</t>
    <rPh sb="1" eb="2">
      <t>カナラ</t>
    </rPh>
    <rPh sb="4" eb="6">
      <t>ケイヒ</t>
    </rPh>
    <rPh sb="6" eb="9">
      <t>ウチワケショ</t>
    </rPh>
    <rPh sb="10" eb="12">
      <t>ソウカツ</t>
    </rPh>
    <rPh sb="12" eb="13">
      <t>ヒョウ</t>
    </rPh>
    <phoneticPr fontId="2"/>
  </si>
  <si>
    <t>※必ず、経費内訳書（経費算出根拠）とセットで提出してください</t>
    <rPh sb="1" eb="2">
      <t>カナラ</t>
    </rPh>
    <rPh sb="4" eb="6">
      <t>ケイヒ</t>
    </rPh>
    <rPh sb="6" eb="9">
      <t>ウチワケショ</t>
    </rPh>
    <rPh sb="10" eb="12">
      <t>ケイヒ</t>
    </rPh>
    <rPh sb="12" eb="14">
      <t>サンシュツ</t>
    </rPh>
    <rPh sb="14" eb="16">
      <t>コンキョ</t>
    </rPh>
    <rPh sb="22" eb="24">
      <t>テイシュツ</t>
    </rPh>
    <phoneticPr fontId="2"/>
  </si>
  <si>
    <t>事業費
（円）</t>
    <rPh sb="0" eb="3">
      <t>ジギョウヒ</t>
    </rPh>
    <rPh sb="5" eb="6">
      <t>エン</t>
    </rPh>
    <phoneticPr fontId="2"/>
  </si>
  <si>
    <t>※金額単位は円で記載してください</t>
    <rPh sb="1" eb="3">
      <t>キンガク</t>
    </rPh>
    <rPh sb="3" eb="5">
      <t>タンイ</t>
    </rPh>
    <rPh sb="6" eb="7">
      <t>エン</t>
    </rPh>
    <rPh sb="8" eb="10">
      <t>キサイ</t>
    </rPh>
    <phoneticPr fontId="2"/>
  </si>
  <si>
    <t>※必要に応じ、項目を追加してください</t>
    <rPh sb="1" eb="3">
      <t>ヒツヨウ</t>
    </rPh>
    <rPh sb="4" eb="5">
      <t>オウ</t>
    </rPh>
    <rPh sb="7" eb="9">
      <t>コウモク</t>
    </rPh>
    <rPh sb="10" eb="12">
      <t>ツイカ</t>
    </rPh>
    <phoneticPr fontId="2"/>
  </si>
  <si>
    <t>※単価、員数、日数等を明記した計算式等を記載してください</t>
    <rPh sb="20" eb="22">
      <t>キサイ</t>
    </rPh>
    <phoneticPr fontId="2"/>
  </si>
  <si>
    <t>コンソーシアム共同実証事業</t>
    <rPh sb="7" eb="9">
      <t>キョウドウ</t>
    </rPh>
    <rPh sb="9" eb="11">
      <t>ジッショウ</t>
    </rPh>
    <rPh sb="11" eb="13">
      <t>ジギョウ</t>
    </rPh>
    <phoneticPr fontId="2"/>
  </si>
  <si>
    <t>エンジニア経費</t>
    <rPh sb="5" eb="7">
      <t>ケイヒ</t>
    </rPh>
    <phoneticPr fontId="2"/>
  </si>
  <si>
    <t>※総事業費を計算してください</t>
    <rPh sb="1" eb="5">
      <t>ソウジギョウヒ</t>
    </rPh>
    <rPh sb="6" eb="8">
      <t>ケイサン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</si>
</sst>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明朝"/>
      <family val="1"/>
      <charset val="128"/>
    </font>
    <font>
      <sz val="10"/>
      <color theme="1"/>
      <name val="ＭＳ Ｐ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ＭＳ Ｐゴシック"/>
      <family val="3"/>
      <charset val="128"/>
    </font>
    <font>
      <sz val="14"/>
      <color rgb="FF000000"/>
      <name val="ＭＳ ゴシック"/>
      <family val="3"/>
      <charset val="128"/>
    </font>
    <font>
      <sz val="10.5"/>
      <color rgb="FF000000"/>
      <name val="ＭＳ 明朝"/>
      <family val="1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3"/>
      <charset val="128"/>
    </font>
    <font>
      <sz val="14"/>
      <color rgb="FF000000"/>
      <name val="HGS創英角ｺﾞｼｯｸUB"/>
      <family val="3"/>
      <charset val="128"/>
    </font>
    <font>
      <sz val="11"/>
      <color rgb="FFFF0000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4"/>
      <color rgb="FF000000"/>
      <name val="HG創英角ｺﾞｼｯｸUB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EAEAEA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0" fontId="3" fillId="0" borderId="0"/>
  </cellStyleXfs>
  <cellXfs count="77">
    <xf numFmtId="0" fontId="0" fillId="0" borderId="0" xfId="0">
      <alignment vertical="center"/>
    </xf>
    <xf numFmtId="38" fontId="0" fillId="0" borderId="0" xfId="1" applyFont="1">
      <alignment vertical="center"/>
    </xf>
    <xf numFmtId="38" fontId="0" fillId="0" borderId="0" xfId="0" applyNumberFormat="1">
      <alignment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7" fillId="0" borderId="0" xfId="0" applyFont="1">
      <alignment vertical="center"/>
    </xf>
    <xf numFmtId="0" fontId="7" fillId="4" borderId="0" xfId="0" applyFont="1" applyFill="1">
      <alignment vertical="center"/>
    </xf>
    <xf numFmtId="0" fontId="7" fillId="4" borderId="0" xfId="0" applyFont="1" applyFill="1" applyBorder="1">
      <alignment vertical="center"/>
    </xf>
    <xf numFmtId="0" fontId="7" fillId="4" borderId="0" xfId="0" applyFont="1" applyFill="1" applyBorder="1" applyAlignment="1">
      <alignment horizontal="center" vertical="center"/>
    </xf>
    <xf numFmtId="38" fontId="7" fillId="0" borderId="0" xfId="1" applyFont="1">
      <alignment vertical="center"/>
    </xf>
    <xf numFmtId="38" fontId="7" fillId="0" borderId="0" xfId="0" applyNumberFormat="1" applyFont="1">
      <alignment vertical="center"/>
    </xf>
    <xf numFmtId="0" fontId="11" fillId="0" borderId="0" xfId="0" applyFont="1">
      <alignment vertical="center"/>
    </xf>
    <xf numFmtId="38" fontId="11" fillId="0" borderId="0" xfId="1" applyFont="1">
      <alignment vertical="center"/>
    </xf>
    <xf numFmtId="0" fontId="11" fillId="6" borderId="0" xfId="0" applyFont="1" applyFill="1">
      <alignment vertical="center"/>
    </xf>
    <xf numFmtId="0" fontId="11" fillId="7" borderId="0" xfId="0" applyFont="1" applyFill="1">
      <alignment vertical="center"/>
    </xf>
    <xf numFmtId="0" fontId="11" fillId="0" borderId="0" xfId="0" applyFont="1" applyFill="1">
      <alignment vertical="center"/>
    </xf>
    <xf numFmtId="38" fontId="11" fillId="0" borderId="0" xfId="0" applyNumberFormat="1" applyFont="1" applyFill="1">
      <alignment vertical="center"/>
    </xf>
    <xf numFmtId="38" fontId="11" fillId="0" borderId="1" xfId="1" applyFont="1" applyBorder="1">
      <alignment vertical="center"/>
    </xf>
    <xf numFmtId="0" fontId="11" fillId="8" borderId="1" xfId="0" applyFont="1" applyFill="1" applyBorder="1" applyAlignment="1">
      <alignment horizontal="center" vertical="center"/>
    </xf>
    <xf numFmtId="38" fontId="11" fillId="6" borderId="1" xfId="1" applyFont="1" applyFill="1" applyBorder="1">
      <alignment vertical="center"/>
    </xf>
    <xf numFmtId="0" fontId="11" fillId="8" borderId="1" xfId="0" applyFont="1" applyFill="1" applyBorder="1">
      <alignment vertical="center"/>
    </xf>
    <xf numFmtId="38" fontId="11" fillId="7" borderId="1" xfId="1" applyFont="1" applyFill="1" applyBorder="1">
      <alignment vertical="center"/>
    </xf>
    <xf numFmtId="38" fontId="11" fillId="7" borderId="1" xfId="0" applyNumberFormat="1" applyFont="1" applyFill="1" applyBorder="1">
      <alignment vertical="center"/>
    </xf>
    <xf numFmtId="38" fontId="11" fillId="8" borderId="1" xfId="0" applyNumberFormat="1" applyFont="1" applyFill="1" applyBorder="1">
      <alignment vertical="center"/>
    </xf>
    <xf numFmtId="0" fontId="11" fillId="9" borderId="1" xfId="0" applyFont="1" applyFill="1" applyBorder="1" applyAlignment="1">
      <alignment horizontal="center" vertical="center"/>
    </xf>
    <xf numFmtId="0" fontId="11" fillId="9" borderId="1" xfId="0" applyFont="1" applyFill="1" applyBorder="1">
      <alignment vertical="center"/>
    </xf>
    <xf numFmtId="38" fontId="11" fillId="9" borderId="1" xfId="0" applyNumberFormat="1" applyFont="1" applyFill="1" applyBorder="1">
      <alignment vertical="center"/>
    </xf>
    <xf numFmtId="0" fontId="5" fillId="0" borderId="0" xfId="0" applyFont="1" applyFill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>
      <alignment vertical="center"/>
    </xf>
    <xf numFmtId="0" fontId="7" fillId="0" borderId="0" xfId="0" applyFont="1" applyFill="1">
      <alignment vertical="center"/>
    </xf>
    <xf numFmtId="0" fontId="13" fillId="0" borderId="0" xfId="0" applyFont="1" applyAlignment="1">
      <alignment vertical="center"/>
    </xf>
    <xf numFmtId="38" fontId="12" fillId="0" borderId="1" xfId="1" applyFont="1" applyBorder="1" applyAlignment="1">
      <alignment vertical="center"/>
    </xf>
    <xf numFmtId="0" fontId="12" fillId="0" borderId="1" xfId="0" applyFont="1" applyBorder="1" applyAlignment="1">
      <alignment horizontal="center" vertical="center"/>
    </xf>
    <xf numFmtId="0" fontId="12" fillId="2" borderId="4" xfId="0" applyFont="1" applyFill="1" applyBorder="1">
      <alignment vertical="center"/>
    </xf>
    <xf numFmtId="0" fontId="12" fillId="2" borderId="3" xfId="0" applyFont="1" applyFill="1" applyBorder="1">
      <alignment vertical="center"/>
    </xf>
    <xf numFmtId="38" fontId="12" fillId="2" borderId="3" xfId="1" applyFont="1" applyFill="1" applyBorder="1" applyAlignment="1">
      <alignment vertical="center"/>
    </xf>
    <xf numFmtId="38" fontId="12" fillId="2" borderId="3" xfId="1" applyFont="1" applyFill="1" applyBorder="1" applyAlignment="1">
      <alignment horizontal="right" vertical="center"/>
    </xf>
    <xf numFmtId="3" fontId="8" fillId="2" borderId="3" xfId="0" applyNumberFormat="1" applyFont="1" applyFill="1" applyBorder="1">
      <alignment vertical="center"/>
    </xf>
    <xf numFmtId="0" fontId="12" fillId="0" borderId="5" xfId="0" applyFont="1" applyBorder="1">
      <alignment vertical="center"/>
    </xf>
    <xf numFmtId="0" fontId="12" fillId="0" borderId="1" xfId="0" applyFont="1" applyBorder="1">
      <alignment vertical="center"/>
    </xf>
    <xf numFmtId="38" fontId="12" fillId="0" borderId="6" xfId="1" applyFont="1" applyBorder="1" applyAlignment="1">
      <alignment vertical="center"/>
    </xf>
    <xf numFmtId="38" fontId="12" fillId="0" borderId="6" xfId="1" applyFont="1" applyBorder="1" applyAlignment="1">
      <alignment horizontal="center" vertical="center"/>
    </xf>
    <xf numFmtId="38" fontId="12" fillId="0" borderId="6" xfId="1" applyFont="1" applyBorder="1" applyAlignment="1">
      <alignment horizontal="right"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>
      <alignment vertical="center"/>
    </xf>
    <xf numFmtId="0" fontId="14" fillId="5" borderId="1" xfId="0" applyFont="1" applyFill="1" applyBorder="1">
      <alignment vertical="center"/>
    </xf>
    <xf numFmtId="38" fontId="12" fillId="0" borderId="1" xfId="1" applyFont="1" applyBorder="1" applyAlignment="1">
      <alignment horizontal="center" vertical="center"/>
    </xf>
    <xf numFmtId="38" fontId="12" fillId="0" borderId="1" xfId="1" applyFont="1" applyBorder="1" applyAlignment="1">
      <alignment horizontal="right" vertical="center"/>
    </xf>
    <xf numFmtId="0" fontId="15" fillId="0" borderId="1" xfId="0" applyFont="1" applyBorder="1" applyAlignment="1">
      <alignment vertical="center" wrapText="1"/>
    </xf>
    <xf numFmtId="0" fontId="12" fillId="0" borderId="6" xfId="0" applyFont="1" applyBorder="1">
      <alignment vertical="center"/>
    </xf>
    <xf numFmtId="0" fontId="16" fillId="0" borderId="0" xfId="0" applyFont="1" applyAlignment="1">
      <alignment vertical="center"/>
    </xf>
    <xf numFmtId="0" fontId="12" fillId="2" borderId="9" xfId="0" applyFont="1" applyFill="1" applyBorder="1">
      <alignment vertical="center"/>
    </xf>
    <xf numFmtId="38" fontId="12" fillId="2" borderId="1" xfId="1" applyFont="1" applyFill="1" applyBorder="1" applyAlignment="1">
      <alignment vertical="center"/>
    </xf>
    <xf numFmtId="0" fontId="12" fillId="2" borderId="1" xfId="0" applyFont="1" applyFill="1" applyBorder="1">
      <alignment vertical="center"/>
    </xf>
    <xf numFmtId="0" fontId="12" fillId="0" borderId="8" xfId="0" applyFont="1" applyBorder="1">
      <alignment vertical="center"/>
    </xf>
    <xf numFmtId="0" fontId="12" fillId="0" borderId="11" xfId="0" applyFont="1" applyBorder="1">
      <alignment vertical="center"/>
    </xf>
    <xf numFmtId="0" fontId="12" fillId="0" borderId="12" xfId="0" applyFont="1" applyBorder="1">
      <alignment vertical="center"/>
    </xf>
    <xf numFmtId="0" fontId="12" fillId="0" borderId="13" xfId="0" applyFont="1" applyBorder="1">
      <alignment vertical="center"/>
    </xf>
    <xf numFmtId="38" fontId="12" fillId="3" borderId="1" xfId="1" applyFont="1" applyFill="1" applyBorder="1" applyAlignment="1">
      <alignment vertical="center"/>
    </xf>
    <xf numFmtId="0" fontId="12" fillId="3" borderId="1" xfId="0" applyFont="1" applyFill="1" applyBorder="1">
      <alignment vertical="center"/>
    </xf>
    <xf numFmtId="0" fontId="8" fillId="0" borderId="0" xfId="0" applyFont="1" applyAlignment="1">
      <alignment horizontal="left" vertical="center"/>
    </xf>
    <xf numFmtId="0" fontId="17" fillId="0" borderId="0" xfId="0" applyFont="1">
      <alignment vertical="center"/>
    </xf>
    <xf numFmtId="0" fontId="12" fillId="3" borderId="2" xfId="0" applyFont="1" applyFill="1" applyBorder="1" applyAlignment="1">
      <alignment horizontal="center" vertical="center"/>
    </xf>
    <xf numFmtId="0" fontId="12" fillId="3" borderId="10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38" fontId="11" fillId="0" borderId="1" xfId="1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2" fillId="0" borderId="7" xfId="0" applyFont="1" applyBorder="1" applyAlignment="1">
      <alignment horizontal="center" vertical="center"/>
    </xf>
  </cellXfs>
  <cellStyles count="4">
    <cellStyle name="桁区切り" xfId="1" builtinId="6"/>
    <cellStyle name="桁区切り 2" xfId="2"/>
    <cellStyle name="標準" xfId="0" builtinId="0"/>
    <cellStyle name="標準 2" xfId="3"/>
  </cellStyles>
  <dxfs count="0"/>
  <tableStyles count="0" defaultTableStyle="TableStyleMedium2" defaultPivotStyle="PivotStyleLight16"/>
  <colors>
    <mruColors>
      <color rgb="FFFFFFCC"/>
      <color rgb="FF0000FF"/>
      <color rgb="FFDDDDDD"/>
      <color rgb="FFEAE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U27"/>
  <sheetViews>
    <sheetView showGridLines="0" tabSelected="1" zoomScale="90" zoomScaleNormal="90" workbookViewId="0">
      <pane xSplit="3" ySplit="4" topLeftCell="D8" activePane="bottomRight" state="frozen"/>
      <selection pane="topRight" activeCell="D1" sqref="D1"/>
      <selection pane="bottomLeft" activeCell="A5" sqref="A5"/>
      <selection pane="bottomRight" activeCell="F23" sqref="F23"/>
    </sheetView>
  </sheetViews>
  <sheetFormatPr defaultColWidth="8.88671875" defaultRowHeight="15" x14ac:dyDescent="0.2"/>
  <cols>
    <col min="1" max="1" width="6.109375" style="6" customWidth="1"/>
    <col min="2" max="2" width="9.109375" style="6" customWidth="1"/>
    <col min="3" max="3" width="36.109375" style="6" customWidth="1"/>
    <col min="4" max="6" width="23.109375" style="6" customWidth="1"/>
    <col min="7" max="7" width="33.33203125" style="6" customWidth="1"/>
    <col min="8" max="8" width="16" style="33" customWidth="1"/>
    <col min="9" max="9" width="5.109375" style="7" hidden="1" customWidth="1"/>
    <col min="10" max="13" width="8.88671875" style="6" hidden="1" customWidth="1"/>
    <col min="14" max="14" width="14.44140625" style="12" hidden="1" customWidth="1"/>
    <col min="15" max="17" width="12.109375" style="13" hidden="1" customWidth="1"/>
    <col min="18" max="18" width="10.88671875" style="16" hidden="1" customWidth="1"/>
    <col min="19" max="19" width="15" style="16" hidden="1" customWidth="1"/>
    <col min="20" max="20" width="11.77734375" style="10" hidden="1" customWidth="1"/>
    <col min="21" max="23" width="0" style="6" hidden="1" customWidth="1"/>
    <col min="24" max="16384" width="8.88671875" style="6"/>
  </cols>
  <sheetData>
    <row r="1" spans="1:21" ht="21" customHeight="1" x14ac:dyDescent="0.2">
      <c r="A1" s="54" t="s">
        <v>35</v>
      </c>
      <c r="E1" s="64" t="s">
        <v>30</v>
      </c>
      <c r="H1" s="28"/>
    </row>
    <row r="2" spans="1:21" x14ac:dyDescent="0.2">
      <c r="G2" s="5"/>
      <c r="H2" s="29"/>
      <c r="O2" s="71" t="s">
        <v>24</v>
      </c>
      <c r="P2" s="71"/>
      <c r="Q2" s="71"/>
      <c r="R2" s="71"/>
      <c r="S2" s="71"/>
    </row>
    <row r="3" spans="1:21" ht="24" customHeight="1" x14ac:dyDescent="0.2">
      <c r="A3" s="74" t="s">
        <v>0</v>
      </c>
      <c r="B3" s="74"/>
      <c r="C3" s="74"/>
      <c r="D3" s="72" t="s">
        <v>39</v>
      </c>
      <c r="E3" s="74" t="s">
        <v>6</v>
      </c>
      <c r="F3" s="74"/>
      <c r="G3" s="72" t="s">
        <v>3</v>
      </c>
      <c r="H3" s="30"/>
      <c r="I3" s="8"/>
      <c r="O3" s="18" t="s">
        <v>18</v>
      </c>
      <c r="P3" s="18" t="s">
        <v>19</v>
      </c>
      <c r="Q3" s="18" t="s">
        <v>20</v>
      </c>
      <c r="R3" s="19" t="s">
        <v>25</v>
      </c>
      <c r="S3" s="25" t="s">
        <v>26</v>
      </c>
    </row>
    <row r="4" spans="1:21" ht="24" customHeight="1" x14ac:dyDescent="0.2">
      <c r="A4" s="69" t="s">
        <v>4</v>
      </c>
      <c r="B4" s="70"/>
      <c r="C4" s="36" t="s">
        <v>5</v>
      </c>
      <c r="D4" s="73"/>
      <c r="E4" s="36" t="s">
        <v>1</v>
      </c>
      <c r="F4" s="36" t="s">
        <v>2</v>
      </c>
      <c r="G4" s="73"/>
      <c r="H4" s="31"/>
      <c r="I4" s="9"/>
      <c r="N4" s="14" t="s">
        <v>21</v>
      </c>
      <c r="O4" s="20" t="e">
        <f>SUM(#REF!)</f>
        <v>#REF!</v>
      </c>
      <c r="P4" s="20" t="e">
        <f>SUM(#REF!)</f>
        <v>#REF!</v>
      </c>
      <c r="Q4" s="20" t="e">
        <f>SUM(#REF!)+#REF!</f>
        <v>#REF!</v>
      </c>
      <c r="R4" s="21"/>
      <c r="S4" s="26"/>
      <c r="T4" s="10" t="s">
        <v>27</v>
      </c>
    </row>
    <row r="5" spans="1:21" ht="21.6" customHeight="1" x14ac:dyDescent="0.2">
      <c r="A5" s="37" t="str">
        <f>内訳!A5</f>
        <v>革新的技術活用実証事業</v>
      </c>
      <c r="B5" s="55"/>
      <c r="C5" s="38"/>
      <c r="D5" s="56">
        <f>SUM(D6:D10)</f>
        <v>0</v>
      </c>
      <c r="E5" s="56">
        <f>SUM(E6:E10)</f>
        <v>0</v>
      </c>
      <c r="F5" s="56">
        <f>SUM(F6:F10)</f>
        <v>0</v>
      </c>
      <c r="G5" s="57"/>
      <c r="H5" s="32"/>
      <c r="I5" s="8"/>
      <c r="J5" s="10">
        <v>78516</v>
      </c>
      <c r="K5" s="6" t="s">
        <v>13</v>
      </c>
      <c r="M5" s="11">
        <f>E5-J5</f>
        <v>-78516</v>
      </c>
      <c r="N5" s="15" t="s">
        <v>22</v>
      </c>
      <c r="O5" s="22"/>
      <c r="P5" s="22"/>
      <c r="Q5" s="22"/>
      <c r="R5" s="23">
        <f t="shared" ref="R5:R16" si="0">SUM(O5:Q5)</f>
        <v>0</v>
      </c>
      <c r="S5" s="23">
        <f t="shared" ref="S5:S16" si="1">E5*1000-R5</f>
        <v>0</v>
      </c>
      <c r="T5" s="10">
        <v>40000</v>
      </c>
      <c r="U5" s="6" t="s">
        <v>17</v>
      </c>
    </row>
    <row r="6" spans="1:21" ht="21.6" customHeight="1" x14ac:dyDescent="0.2">
      <c r="A6" s="58"/>
      <c r="B6" s="59"/>
      <c r="C6" s="43" t="str">
        <f>内訳!B6</f>
        <v>生産性向上機器導入経費</v>
      </c>
      <c r="D6" s="35">
        <f>SUM(E6:F6)</f>
        <v>0</v>
      </c>
      <c r="E6" s="35"/>
      <c r="F6" s="35"/>
      <c r="G6" s="43"/>
      <c r="H6" s="32"/>
      <c r="I6" s="8"/>
      <c r="O6" s="18"/>
      <c r="P6" s="18"/>
      <c r="Q6" s="18"/>
      <c r="R6" s="24">
        <f t="shared" si="0"/>
        <v>0</v>
      </c>
      <c r="S6" s="27">
        <f t="shared" si="1"/>
        <v>0</v>
      </c>
    </row>
    <row r="7" spans="1:21" ht="21.6" customHeight="1" x14ac:dyDescent="0.2">
      <c r="A7" s="58"/>
      <c r="B7" s="59"/>
      <c r="C7" s="43" t="str">
        <f>内訳!B7</f>
        <v>生産性向上機器リース導入経費</v>
      </c>
      <c r="D7" s="35">
        <f t="shared" ref="D7:D10" si="2">SUM(E7:F7)</f>
        <v>0</v>
      </c>
      <c r="E7" s="35"/>
      <c r="F7" s="35"/>
      <c r="G7" s="43"/>
      <c r="H7" s="32"/>
      <c r="I7" s="8"/>
      <c r="O7" s="18"/>
      <c r="P7" s="18"/>
      <c r="Q7" s="18"/>
      <c r="R7" s="24">
        <f t="shared" si="0"/>
        <v>0</v>
      </c>
      <c r="S7" s="27">
        <f t="shared" si="1"/>
        <v>0</v>
      </c>
    </row>
    <row r="8" spans="1:21" ht="21.6" customHeight="1" x14ac:dyDescent="0.2">
      <c r="A8" s="58"/>
      <c r="B8" s="59"/>
      <c r="C8" s="43" t="str">
        <f>内訳!B8</f>
        <v>エンジニア経費</v>
      </c>
      <c r="D8" s="35">
        <f t="shared" si="2"/>
        <v>0</v>
      </c>
      <c r="E8" s="35"/>
      <c r="F8" s="35"/>
      <c r="G8" s="43"/>
      <c r="H8" s="32"/>
      <c r="I8" s="8"/>
      <c r="O8" s="18"/>
      <c r="P8" s="18"/>
      <c r="Q8" s="18"/>
      <c r="R8" s="24">
        <f t="shared" si="0"/>
        <v>0</v>
      </c>
      <c r="S8" s="27">
        <f t="shared" si="1"/>
        <v>0</v>
      </c>
    </row>
    <row r="9" spans="1:21" ht="21.6" customHeight="1" x14ac:dyDescent="0.2">
      <c r="A9" s="58"/>
      <c r="B9" s="59"/>
      <c r="C9" s="43"/>
      <c r="D9" s="35">
        <f t="shared" si="2"/>
        <v>0</v>
      </c>
      <c r="E9" s="35"/>
      <c r="F9" s="35"/>
      <c r="G9" s="43"/>
      <c r="H9" s="32"/>
      <c r="I9" s="8"/>
      <c r="O9" s="18"/>
      <c r="P9" s="18"/>
      <c r="Q9" s="18"/>
      <c r="R9" s="24">
        <f t="shared" si="0"/>
        <v>0</v>
      </c>
      <c r="S9" s="27">
        <f t="shared" si="1"/>
        <v>0</v>
      </c>
    </row>
    <row r="10" spans="1:21" ht="21.6" customHeight="1" x14ac:dyDescent="0.2">
      <c r="A10" s="60"/>
      <c r="B10" s="61"/>
      <c r="C10" s="43"/>
      <c r="D10" s="35">
        <f t="shared" si="2"/>
        <v>0</v>
      </c>
      <c r="E10" s="35"/>
      <c r="F10" s="35"/>
      <c r="G10" s="43"/>
      <c r="H10" s="32"/>
      <c r="I10" s="8"/>
      <c r="O10" s="18"/>
      <c r="P10" s="18"/>
      <c r="Q10" s="18"/>
      <c r="R10" s="24">
        <f t="shared" si="0"/>
        <v>0</v>
      </c>
      <c r="S10" s="27">
        <f t="shared" si="1"/>
        <v>0</v>
      </c>
    </row>
    <row r="11" spans="1:21" ht="21.6" customHeight="1" x14ac:dyDescent="0.2">
      <c r="A11" s="37" t="str">
        <f>内訳!A11</f>
        <v>業種別業務最適化実証事業</v>
      </c>
      <c r="B11" s="55"/>
      <c r="C11" s="38"/>
      <c r="D11" s="56">
        <f>SUM(D12:D16)</f>
        <v>0</v>
      </c>
      <c r="E11" s="56">
        <f>SUM(E12:E16)</f>
        <v>0</v>
      </c>
      <c r="F11" s="56"/>
      <c r="G11" s="57"/>
      <c r="H11" s="32"/>
      <c r="I11" s="8"/>
      <c r="J11" s="10">
        <v>78516</v>
      </c>
      <c r="K11" s="6" t="s">
        <v>13</v>
      </c>
      <c r="M11" s="11">
        <f>E11-J11</f>
        <v>-78516</v>
      </c>
      <c r="N11" s="15" t="s">
        <v>23</v>
      </c>
      <c r="O11" s="22"/>
      <c r="P11" s="22"/>
      <c r="Q11" s="22"/>
      <c r="R11" s="23">
        <f t="shared" si="0"/>
        <v>0</v>
      </c>
      <c r="S11" s="23">
        <f t="shared" si="1"/>
        <v>0</v>
      </c>
      <c r="T11" s="10">
        <v>26000</v>
      </c>
    </row>
    <row r="12" spans="1:21" ht="21.6" customHeight="1" x14ac:dyDescent="0.2">
      <c r="A12" s="58"/>
      <c r="B12" s="59"/>
      <c r="C12" s="43" t="str">
        <f>内訳!B12</f>
        <v>コンサルタント費</v>
      </c>
      <c r="D12" s="35">
        <f>(内訳!G12)</f>
        <v>0</v>
      </c>
      <c r="E12" s="35">
        <f>内訳!G12</f>
        <v>0</v>
      </c>
      <c r="F12" s="35"/>
      <c r="G12" s="43"/>
      <c r="H12" s="32"/>
      <c r="I12" s="8"/>
      <c r="O12" s="18"/>
      <c r="P12" s="18"/>
      <c r="Q12" s="18"/>
      <c r="R12" s="24">
        <f t="shared" si="0"/>
        <v>0</v>
      </c>
      <c r="S12" s="27">
        <f t="shared" si="1"/>
        <v>0</v>
      </c>
    </row>
    <row r="13" spans="1:21" ht="21.6" customHeight="1" x14ac:dyDescent="0.2">
      <c r="A13" s="58"/>
      <c r="B13" s="59"/>
      <c r="C13" s="43" t="str">
        <f>内訳!B13</f>
        <v>交通費</v>
      </c>
      <c r="D13" s="35">
        <f>(内訳!G13)</f>
        <v>0</v>
      </c>
      <c r="E13" s="35">
        <f>内訳!G13</f>
        <v>0</v>
      </c>
      <c r="F13" s="35"/>
      <c r="G13" s="43"/>
      <c r="H13" s="32"/>
      <c r="I13" s="8"/>
      <c r="O13" s="18"/>
      <c r="P13" s="18"/>
      <c r="Q13" s="18"/>
      <c r="R13" s="24">
        <f t="shared" si="0"/>
        <v>0</v>
      </c>
      <c r="S13" s="27">
        <f t="shared" si="1"/>
        <v>0</v>
      </c>
    </row>
    <row r="14" spans="1:21" ht="21.6" customHeight="1" x14ac:dyDescent="0.2">
      <c r="A14" s="58"/>
      <c r="B14" s="59"/>
      <c r="C14" s="43" t="str">
        <f>内訳!B14</f>
        <v>宿泊費</v>
      </c>
      <c r="D14" s="35">
        <f>(内訳!G14)</f>
        <v>0</v>
      </c>
      <c r="E14" s="35">
        <f>内訳!G14</f>
        <v>0</v>
      </c>
      <c r="F14" s="35"/>
      <c r="G14" s="43"/>
      <c r="H14" s="32"/>
      <c r="I14" s="8"/>
      <c r="O14" s="18"/>
      <c r="P14" s="18"/>
      <c r="Q14" s="18"/>
      <c r="R14" s="24">
        <f t="shared" si="0"/>
        <v>0</v>
      </c>
      <c r="S14" s="27">
        <f t="shared" si="1"/>
        <v>0</v>
      </c>
    </row>
    <row r="15" spans="1:21" ht="21.6" customHeight="1" x14ac:dyDescent="0.2">
      <c r="A15" s="58"/>
      <c r="B15" s="59"/>
      <c r="C15" s="43"/>
      <c r="D15" s="35">
        <f>(内訳!G15)</f>
        <v>0</v>
      </c>
      <c r="E15" s="35">
        <f>内訳!G15</f>
        <v>0</v>
      </c>
      <c r="F15" s="35"/>
      <c r="G15" s="43"/>
      <c r="H15" s="32"/>
      <c r="I15" s="8"/>
      <c r="O15" s="18"/>
      <c r="P15" s="18"/>
      <c r="Q15" s="18"/>
      <c r="R15" s="24">
        <f t="shared" si="0"/>
        <v>0</v>
      </c>
      <c r="S15" s="27">
        <f t="shared" si="1"/>
        <v>0</v>
      </c>
    </row>
    <row r="16" spans="1:21" ht="21.6" customHeight="1" x14ac:dyDescent="0.2">
      <c r="A16" s="58"/>
      <c r="B16" s="59"/>
      <c r="C16" s="43"/>
      <c r="D16" s="35">
        <f>(内訳!G16)</f>
        <v>0</v>
      </c>
      <c r="E16" s="35">
        <f>内訳!G16</f>
        <v>0</v>
      </c>
      <c r="F16" s="35"/>
      <c r="G16" s="43"/>
      <c r="H16" s="32"/>
      <c r="I16" s="8"/>
      <c r="O16" s="18"/>
      <c r="P16" s="18"/>
      <c r="Q16" s="18"/>
      <c r="R16" s="24">
        <f t="shared" si="0"/>
        <v>0</v>
      </c>
      <c r="S16" s="27">
        <f t="shared" si="1"/>
        <v>0</v>
      </c>
    </row>
    <row r="17" spans="1:20" ht="21.6" customHeight="1" x14ac:dyDescent="0.2">
      <c r="A17" s="37" t="str">
        <f>内訳!A17</f>
        <v>コンソーシアム共同実証事業</v>
      </c>
      <c r="B17" s="55"/>
      <c r="C17" s="38"/>
      <c r="D17" s="56">
        <f>SUM(D18:D22)</f>
        <v>0</v>
      </c>
      <c r="E17" s="56">
        <f>SUM(E18:E22)</f>
        <v>0</v>
      </c>
      <c r="F17" s="56">
        <f>SUM(F18:F22)</f>
        <v>0</v>
      </c>
      <c r="G17" s="57"/>
      <c r="H17" s="32"/>
      <c r="I17" s="8"/>
      <c r="J17" s="10">
        <v>78516</v>
      </c>
      <c r="K17" s="6" t="s">
        <v>13</v>
      </c>
      <c r="M17" s="11">
        <f>E17-J17</f>
        <v>-78516</v>
      </c>
      <c r="N17" s="15" t="s">
        <v>23</v>
      </c>
      <c r="O17" s="22"/>
      <c r="P17" s="22"/>
      <c r="Q17" s="22"/>
      <c r="R17" s="23">
        <f t="shared" ref="R17:R22" si="3">SUM(O17:Q17)</f>
        <v>0</v>
      </c>
      <c r="S17" s="23">
        <f t="shared" ref="S17:S22" si="4">E17*1000-R17</f>
        <v>0</v>
      </c>
      <c r="T17" s="10">
        <v>26000</v>
      </c>
    </row>
    <row r="18" spans="1:20" ht="21.6" customHeight="1" x14ac:dyDescent="0.2">
      <c r="A18" s="58"/>
      <c r="B18" s="59"/>
      <c r="C18" s="43" t="str">
        <f>内訳!B18</f>
        <v>生産性向上機器導入経費</v>
      </c>
      <c r="D18" s="35">
        <f>SUM(E18:F18)</f>
        <v>0</v>
      </c>
      <c r="E18" s="35"/>
      <c r="F18" s="35"/>
      <c r="G18" s="43"/>
      <c r="H18" s="32"/>
      <c r="I18" s="8"/>
      <c r="O18" s="18"/>
      <c r="P18" s="18"/>
      <c r="Q18" s="18"/>
      <c r="R18" s="24">
        <f t="shared" si="3"/>
        <v>0</v>
      </c>
      <c r="S18" s="27">
        <f t="shared" si="4"/>
        <v>0</v>
      </c>
    </row>
    <row r="19" spans="1:20" ht="21.6" customHeight="1" x14ac:dyDescent="0.2">
      <c r="A19" s="58"/>
      <c r="B19" s="59"/>
      <c r="C19" s="43" t="str">
        <f>内訳!B19</f>
        <v>生産性向上機器リース導入経費</v>
      </c>
      <c r="D19" s="35">
        <f t="shared" ref="D19:D22" si="5">SUM(E19:F19)</f>
        <v>0</v>
      </c>
      <c r="E19" s="35"/>
      <c r="F19" s="35"/>
      <c r="G19" s="43"/>
      <c r="H19" s="32"/>
      <c r="I19" s="8"/>
      <c r="O19" s="18"/>
      <c r="P19" s="18"/>
      <c r="Q19" s="18"/>
      <c r="R19" s="24">
        <f t="shared" si="3"/>
        <v>0</v>
      </c>
      <c r="S19" s="27">
        <f t="shared" si="4"/>
        <v>0</v>
      </c>
    </row>
    <row r="20" spans="1:20" ht="21.6" customHeight="1" x14ac:dyDescent="0.2">
      <c r="A20" s="58"/>
      <c r="B20" s="59"/>
      <c r="C20" s="43" t="str">
        <f>内訳!B20</f>
        <v>エンジニア経費</v>
      </c>
      <c r="D20" s="35">
        <f t="shared" si="5"/>
        <v>0</v>
      </c>
      <c r="E20" s="35"/>
      <c r="F20" s="35"/>
      <c r="G20" s="43"/>
      <c r="H20" s="32"/>
      <c r="I20" s="8"/>
      <c r="O20" s="18"/>
      <c r="P20" s="18"/>
      <c r="Q20" s="18"/>
      <c r="R20" s="24">
        <f t="shared" si="3"/>
        <v>0</v>
      </c>
      <c r="S20" s="27">
        <f t="shared" si="4"/>
        <v>0</v>
      </c>
    </row>
    <row r="21" spans="1:20" ht="21.6" customHeight="1" x14ac:dyDescent="0.2">
      <c r="A21" s="58"/>
      <c r="B21" s="59"/>
      <c r="C21" s="43"/>
      <c r="D21" s="35">
        <f t="shared" si="5"/>
        <v>0</v>
      </c>
      <c r="E21" s="35"/>
      <c r="F21" s="35"/>
      <c r="G21" s="43"/>
      <c r="H21" s="32"/>
      <c r="I21" s="8"/>
      <c r="O21" s="18"/>
      <c r="P21" s="18"/>
      <c r="Q21" s="18"/>
      <c r="R21" s="24">
        <f t="shared" si="3"/>
        <v>0</v>
      </c>
      <c r="S21" s="27">
        <f t="shared" si="4"/>
        <v>0</v>
      </c>
    </row>
    <row r="22" spans="1:20" ht="21.6" customHeight="1" x14ac:dyDescent="0.2">
      <c r="A22" s="58"/>
      <c r="B22" s="59"/>
      <c r="C22" s="43"/>
      <c r="D22" s="35">
        <f t="shared" si="5"/>
        <v>0</v>
      </c>
      <c r="E22" s="35"/>
      <c r="F22" s="35"/>
      <c r="G22" s="43"/>
      <c r="H22" s="32"/>
      <c r="I22" s="8"/>
      <c r="O22" s="18"/>
      <c r="P22" s="18"/>
      <c r="Q22" s="18"/>
      <c r="R22" s="24">
        <f t="shared" si="3"/>
        <v>0</v>
      </c>
      <c r="S22" s="27">
        <f t="shared" si="4"/>
        <v>0</v>
      </c>
    </row>
    <row r="23" spans="1:20" ht="21.6" customHeight="1" x14ac:dyDescent="0.2">
      <c r="A23" s="66" t="s">
        <v>12</v>
      </c>
      <c r="B23" s="67"/>
      <c r="C23" s="68"/>
      <c r="D23" s="62">
        <f>SUM(D5,D11,D17)</f>
        <v>0</v>
      </c>
      <c r="E23" s="62">
        <f t="shared" ref="E23:F23" si="6">SUM(E5,E11,E17)</f>
        <v>0</v>
      </c>
      <c r="F23" s="62">
        <f t="shared" si="6"/>
        <v>0</v>
      </c>
      <c r="G23" s="63"/>
      <c r="H23" s="32"/>
      <c r="I23" s="8"/>
      <c r="S23" s="17"/>
      <c r="T23" s="10" t="e">
        <f>SUM(#REF!,T5,T11,#REF!,#REF!)</f>
        <v>#REF!</v>
      </c>
    </row>
    <row r="25" spans="1:20" x14ac:dyDescent="0.2">
      <c r="A25" s="65" t="s">
        <v>38</v>
      </c>
    </row>
    <row r="26" spans="1:20" x14ac:dyDescent="0.2">
      <c r="A26" s="65" t="s">
        <v>40</v>
      </c>
    </row>
    <row r="27" spans="1:20" x14ac:dyDescent="0.2">
      <c r="A27" s="65" t="s">
        <v>41</v>
      </c>
    </row>
  </sheetData>
  <mergeCells count="7">
    <mergeCell ref="A23:C23"/>
    <mergeCell ref="A4:B4"/>
    <mergeCell ref="O2:S2"/>
    <mergeCell ref="G3:G4"/>
    <mergeCell ref="E3:F3"/>
    <mergeCell ref="A3:C3"/>
    <mergeCell ref="D3:D4"/>
  </mergeCells>
  <phoneticPr fontId="2"/>
  <pageMargins left="0.7" right="0.7" top="0.75" bottom="0.75" header="0.3" footer="0.3"/>
  <pageSetup paperSize="9" scale="87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I27"/>
  <sheetViews>
    <sheetView showGridLines="0" zoomScale="90" zoomScaleNormal="9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E9" sqref="E9"/>
    </sheetView>
  </sheetViews>
  <sheetFormatPr defaultRowHeight="21.6" customHeight="1" x14ac:dyDescent="0.2"/>
  <cols>
    <col min="1" max="1" width="12.33203125" customWidth="1"/>
    <col min="2" max="2" width="34.6640625" customWidth="1"/>
    <col min="3" max="6" width="14.21875" customWidth="1"/>
    <col min="7" max="7" width="13" customWidth="1"/>
    <col min="8" max="8" width="36.6640625" customWidth="1"/>
    <col min="9" max="9" width="19.77734375" customWidth="1"/>
  </cols>
  <sheetData>
    <row r="1" spans="1:9" ht="27.6" customHeight="1" x14ac:dyDescent="0.2">
      <c r="A1" s="34" t="s">
        <v>36</v>
      </c>
      <c r="G1" t="s">
        <v>31</v>
      </c>
      <c r="H1" s="4"/>
    </row>
    <row r="2" spans="1:9" ht="10.8" customHeight="1" x14ac:dyDescent="0.2">
      <c r="B2" s="3"/>
    </row>
    <row r="3" spans="1:9" ht="21.6" customHeight="1" x14ac:dyDescent="0.2">
      <c r="A3" s="74" t="s">
        <v>0</v>
      </c>
      <c r="B3" s="74"/>
      <c r="C3" s="69" t="s">
        <v>8</v>
      </c>
      <c r="D3" s="70"/>
      <c r="E3" s="69" t="s">
        <v>9</v>
      </c>
      <c r="F3" s="70"/>
      <c r="G3" s="76" t="s">
        <v>11</v>
      </c>
      <c r="H3" s="72" t="s">
        <v>34</v>
      </c>
    </row>
    <row r="4" spans="1:9" ht="21.6" customHeight="1" x14ac:dyDescent="0.2">
      <c r="A4" s="36" t="s">
        <v>4</v>
      </c>
      <c r="B4" s="36" t="s">
        <v>5</v>
      </c>
      <c r="C4" s="36" t="s">
        <v>7</v>
      </c>
      <c r="D4" s="36" t="s">
        <v>10</v>
      </c>
      <c r="E4" s="36" t="s">
        <v>9</v>
      </c>
      <c r="F4" s="36" t="s">
        <v>10</v>
      </c>
      <c r="G4" s="73"/>
      <c r="H4" s="73"/>
    </row>
    <row r="5" spans="1:9" ht="21.6" customHeight="1" x14ac:dyDescent="0.2">
      <c r="A5" s="37" t="s">
        <v>14</v>
      </c>
      <c r="B5" s="38"/>
      <c r="C5" s="39"/>
      <c r="D5" s="39"/>
      <c r="E5" s="40"/>
      <c r="F5" s="39"/>
      <c r="G5" s="40">
        <f>SUM(G6:G9)</f>
        <v>40000000</v>
      </c>
      <c r="H5" s="41"/>
    </row>
    <row r="6" spans="1:9" ht="21.6" customHeight="1" x14ac:dyDescent="0.2">
      <c r="A6" s="42"/>
      <c r="B6" s="43" t="s">
        <v>15</v>
      </c>
      <c r="C6" s="44">
        <v>30000000</v>
      </c>
      <c r="D6" s="45"/>
      <c r="E6" s="46">
        <v>1</v>
      </c>
      <c r="F6" s="44"/>
      <c r="G6" s="46">
        <f>C6*E6</f>
        <v>30000000</v>
      </c>
      <c r="H6" s="47"/>
    </row>
    <row r="7" spans="1:9" ht="21.6" customHeight="1" x14ac:dyDescent="0.2">
      <c r="A7" s="42"/>
      <c r="B7" s="43" t="s">
        <v>28</v>
      </c>
      <c r="C7" s="35"/>
      <c r="D7" s="35"/>
      <c r="E7" s="35"/>
      <c r="F7" s="35"/>
      <c r="G7" s="46">
        <f t="shared" ref="G7:G16" si="0">C7*E7</f>
        <v>0</v>
      </c>
      <c r="H7" s="48"/>
    </row>
    <row r="8" spans="1:9" ht="21.6" customHeight="1" x14ac:dyDescent="0.2">
      <c r="A8" s="42"/>
      <c r="B8" s="43" t="s">
        <v>44</v>
      </c>
      <c r="C8" s="35">
        <v>10000000</v>
      </c>
      <c r="D8" s="35"/>
      <c r="E8" s="35">
        <v>1</v>
      </c>
      <c r="F8" s="35"/>
      <c r="G8" s="46">
        <f t="shared" si="0"/>
        <v>10000000</v>
      </c>
      <c r="H8" s="47"/>
    </row>
    <row r="9" spans="1:9" ht="21.6" customHeight="1" x14ac:dyDescent="0.2">
      <c r="A9" s="42"/>
      <c r="B9" s="49"/>
      <c r="C9" s="35"/>
      <c r="D9" s="50"/>
      <c r="E9" s="51"/>
      <c r="F9" s="35"/>
      <c r="G9" s="46">
        <f t="shared" si="0"/>
        <v>0</v>
      </c>
      <c r="H9" s="48"/>
    </row>
    <row r="10" spans="1:9" ht="21.6" customHeight="1" x14ac:dyDescent="0.2">
      <c r="A10" s="53"/>
      <c r="B10" s="43"/>
      <c r="C10" s="35"/>
      <c r="D10" s="35"/>
      <c r="E10" s="51"/>
      <c r="F10" s="35"/>
      <c r="G10" s="46">
        <f t="shared" si="0"/>
        <v>0</v>
      </c>
      <c r="H10" s="48"/>
    </row>
    <row r="11" spans="1:9" ht="21.6" customHeight="1" x14ac:dyDescent="0.2">
      <c r="A11" s="37" t="s">
        <v>16</v>
      </c>
      <c r="B11" s="38"/>
      <c r="C11" s="39"/>
      <c r="D11" s="39"/>
      <c r="E11" s="40"/>
      <c r="F11" s="39"/>
      <c r="G11" s="40">
        <f>SUM(G12:G16)</f>
        <v>0</v>
      </c>
      <c r="H11" s="41"/>
    </row>
    <row r="12" spans="1:9" ht="21.6" customHeight="1" x14ac:dyDescent="0.2">
      <c r="A12" s="42"/>
      <c r="B12" s="43" t="s">
        <v>29</v>
      </c>
      <c r="C12" s="51"/>
      <c r="D12" s="45"/>
      <c r="E12" s="51"/>
      <c r="F12" s="35"/>
      <c r="G12" s="46">
        <f t="shared" si="0"/>
        <v>0</v>
      </c>
      <c r="H12" s="52"/>
      <c r="I12" s="1"/>
    </row>
    <row r="13" spans="1:9" ht="21.6" customHeight="1" x14ac:dyDescent="0.2">
      <c r="A13" s="42"/>
      <c r="B13" s="43" t="s">
        <v>32</v>
      </c>
      <c r="C13" s="51"/>
      <c r="D13" s="45"/>
      <c r="E13" s="51"/>
      <c r="F13" s="35"/>
      <c r="G13" s="46">
        <f t="shared" si="0"/>
        <v>0</v>
      </c>
      <c r="H13" s="52"/>
      <c r="I13" s="1"/>
    </row>
    <row r="14" spans="1:9" ht="21.6" customHeight="1" x14ac:dyDescent="0.2">
      <c r="A14" s="42"/>
      <c r="B14" s="43" t="s">
        <v>33</v>
      </c>
      <c r="C14" s="51"/>
      <c r="D14" s="45"/>
      <c r="E14" s="51"/>
      <c r="F14" s="35"/>
      <c r="G14" s="46">
        <f t="shared" si="0"/>
        <v>0</v>
      </c>
      <c r="H14" s="52"/>
      <c r="I14" s="1"/>
    </row>
    <row r="15" spans="1:9" ht="21.6" customHeight="1" x14ac:dyDescent="0.2">
      <c r="A15" s="42"/>
      <c r="B15" s="43"/>
      <c r="C15" s="51"/>
      <c r="D15" s="45"/>
      <c r="E15" s="51"/>
      <c r="F15" s="35"/>
      <c r="G15" s="46">
        <f t="shared" si="0"/>
        <v>0</v>
      </c>
      <c r="H15" s="52"/>
      <c r="I15" s="1"/>
    </row>
    <row r="16" spans="1:9" ht="21.6" customHeight="1" x14ac:dyDescent="0.2">
      <c r="A16" s="53"/>
      <c r="B16" s="43"/>
      <c r="C16" s="35"/>
      <c r="D16" s="35"/>
      <c r="E16" s="51"/>
      <c r="F16" s="35"/>
      <c r="G16" s="46">
        <f t="shared" si="0"/>
        <v>0</v>
      </c>
      <c r="H16" s="48"/>
      <c r="I16" s="2"/>
    </row>
    <row r="17" spans="1:9" ht="21.6" customHeight="1" x14ac:dyDescent="0.2">
      <c r="A17" s="37" t="s">
        <v>43</v>
      </c>
      <c r="B17" s="38"/>
      <c r="C17" s="39"/>
      <c r="D17" s="39"/>
      <c r="E17" s="40"/>
      <c r="F17" s="39"/>
      <c r="G17" s="40">
        <f>SUM(G18:G22)</f>
        <v>0</v>
      </c>
      <c r="H17" s="41"/>
    </row>
    <row r="18" spans="1:9" ht="21.6" customHeight="1" x14ac:dyDescent="0.2">
      <c r="A18" s="42"/>
      <c r="B18" s="43" t="s">
        <v>15</v>
      </c>
      <c r="C18" s="51"/>
      <c r="D18" s="45"/>
      <c r="E18" s="51"/>
      <c r="F18" s="35"/>
      <c r="G18" s="46">
        <f t="shared" ref="G18:G22" si="1">C18*E18</f>
        <v>0</v>
      </c>
      <c r="H18" s="52"/>
      <c r="I18" s="1"/>
    </row>
    <row r="19" spans="1:9" ht="21.6" customHeight="1" x14ac:dyDescent="0.2">
      <c r="A19" s="42"/>
      <c r="B19" s="43" t="s">
        <v>28</v>
      </c>
      <c r="C19" s="51"/>
      <c r="D19" s="45"/>
      <c r="E19" s="51"/>
      <c r="F19" s="35"/>
      <c r="G19" s="46">
        <f t="shared" si="1"/>
        <v>0</v>
      </c>
      <c r="H19" s="52"/>
      <c r="I19" s="1"/>
    </row>
    <row r="20" spans="1:9" ht="21.6" customHeight="1" x14ac:dyDescent="0.2">
      <c r="A20" s="42"/>
      <c r="B20" s="43" t="s">
        <v>44</v>
      </c>
      <c r="C20" s="51"/>
      <c r="D20" s="45"/>
      <c r="E20" s="51"/>
      <c r="F20" s="35"/>
      <c r="G20" s="46">
        <f t="shared" si="1"/>
        <v>0</v>
      </c>
      <c r="H20" s="52"/>
      <c r="I20" s="1"/>
    </row>
    <row r="21" spans="1:9" ht="21.6" customHeight="1" x14ac:dyDescent="0.2">
      <c r="A21" s="42"/>
      <c r="B21" s="43"/>
      <c r="C21" s="51"/>
      <c r="D21" s="45"/>
      <c r="E21" s="51"/>
      <c r="F21" s="35"/>
      <c r="G21" s="46">
        <f t="shared" si="1"/>
        <v>0</v>
      </c>
      <c r="H21" s="52"/>
      <c r="I21" s="1"/>
    </row>
    <row r="22" spans="1:9" ht="21.6" customHeight="1" x14ac:dyDescent="0.2">
      <c r="A22" s="53"/>
      <c r="B22" s="43"/>
      <c r="C22" s="35"/>
      <c r="D22" s="35"/>
      <c r="E22" s="51"/>
      <c r="F22" s="35"/>
      <c r="G22" s="46">
        <f t="shared" si="1"/>
        <v>0</v>
      </c>
      <c r="H22" s="48"/>
      <c r="I22" s="2"/>
    </row>
    <row r="23" spans="1:9" ht="21.6" customHeight="1" x14ac:dyDescent="0.2">
      <c r="A23" t="s">
        <v>45</v>
      </c>
    </row>
    <row r="24" spans="1:9" ht="21.6" customHeight="1" x14ac:dyDescent="0.2">
      <c r="A24" s="75" t="s">
        <v>42</v>
      </c>
      <c r="B24" s="75"/>
      <c r="C24" s="75"/>
      <c r="D24" s="75"/>
      <c r="E24" s="75"/>
      <c r="F24" s="75"/>
      <c r="G24" s="75"/>
      <c r="H24" s="75"/>
    </row>
    <row r="25" spans="1:9" ht="21.6" customHeight="1" x14ac:dyDescent="0.2">
      <c r="A25" t="s">
        <v>37</v>
      </c>
    </row>
    <row r="26" spans="1:9" ht="21.6" customHeight="1" x14ac:dyDescent="0.2">
      <c r="A26" t="s">
        <v>40</v>
      </c>
    </row>
    <row r="27" spans="1:9" ht="21.6" customHeight="1" x14ac:dyDescent="0.2">
      <c r="A27" t="s">
        <v>41</v>
      </c>
    </row>
  </sheetData>
  <mergeCells count="6">
    <mergeCell ref="A24:H24"/>
    <mergeCell ref="C3:D3"/>
    <mergeCell ref="E3:F3"/>
    <mergeCell ref="H3:H4"/>
    <mergeCell ref="A3:B3"/>
    <mergeCell ref="G3:G4"/>
  </mergeCells>
  <phoneticPr fontId="2"/>
  <pageMargins left="0.31496062992125984" right="0.31496062992125984" top="0.35433070866141736" bottom="0.35433070866141736" header="0.31496062992125984" footer="0.31496062992125984"/>
  <pageSetup paperSize="9" scale="90" fitToWidth="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総括表</vt:lpstr>
      <vt:lpstr>内訳</vt:lpstr>
      <vt:lpstr>総括表!Print_Area</vt:lpstr>
      <vt:lpstr>内訳!Print_Area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jc-admin</dc:creator>
  <cp:lastModifiedBy>jc-admin</cp:lastModifiedBy>
  <cp:lastPrinted>2019-05-25T04:45:29Z</cp:lastPrinted>
  <dcterms:created xsi:type="dcterms:W3CDTF">2018-01-09T05:44:02Z</dcterms:created>
  <dcterms:modified xsi:type="dcterms:W3CDTF">2020-06-08T05:27:24Z</dcterms:modified>
</cp:coreProperties>
</file>